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-270" windowWidth="21090" windowHeight="9090" activeTab="1"/>
  </bookViews>
  <sheets>
    <sheet name="ต.ค.62" sheetId="20" r:id="rId1"/>
    <sheet name="พ.ย.62" sheetId="22" r:id="rId2"/>
    <sheet name="ธ.ค.62" sheetId="23" r:id="rId3"/>
    <sheet name="ม.ค.63" sheetId="24" r:id="rId4"/>
    <sheet name="ก.พ.63" sheetId="25" r:id="rId5"/>
    <sheet name="มี.ค.63" sheetId="26" r:id="rId6"/>
    <sheet name="เม.ย.63" sheetId="27" r:id="rId7"/>
    <sheet name="พ.ค.63" sheetId="28" r:id="rId8"/>
    <sheet name="มิ.ย.63" sheetId="29" r:id="rId9"/>
    <sheet name="ก.ค.63" sheetId="30" r:id="rId10"/>
    <sheet name="ส.ค.63" sheetId="31" r:id="rId11"/>
    <sheet name="ก.ย.63" sheetId="32" r:id="rId12"/>
  </sheets>
  <calcPr calcId="144525"/>
</workbook>
</file>

<file path=xl/calcChain.xml><?xml version="1.0" encoding="utf-8"?>
<calcChain xmlns="http://schemas.openxmlformats.org/spreadsheetml/2006/main">
  <c r="M6" i="32" l="1"/>
  <c r="M7" i="32"/>
  <c r="M8" i="32"/>
  <c r="N8" i="32" s="1"/>
  <c r="M9" i="32"/>
  <c r="N9" i="32" s="1"/>
  <c r="M10" i="32"/>
  <c r="M11" i="32"/>
  <c r="M12" i="32"/>
  <c r="M13" i="32"/>
  <c r="M14" i="32"/>
  <c r="M15" i="32"/>
  <c r="M16" i="32"/>
  <c r="N16" i="32" s="1"/>
  <c r="M17" i="32"/>
  <c r="M18" i="32"/>
  <c r="N18" i="32" s="1"/>
  <c r="M19" i="32"/>
  <c r="M20" i="32"/>
  <c r="M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5" i="32"/>
  <c r="M21" i="32"/>
  <c r="K20" i="32"/>
  <c r="L20" i="32" s="1"/>
  <c r="J20" i="32"/>
  <c r="G20" i="32"/>
  <c r="L19" i="32"/>
  <c r="K19" i="32"/>
  <c r="J19" i="32"/>
  <c r="G19" i="32"/>
  <c r="K18" i="32"/>
  <c r="L18" i="32" s="1"/>
  <c r="J18" i="32"/>
  <c r="G18" i="32"/>
  <c r="N17" i="32"/>
  <c r="L17" i="32"/>
  <c r="K17" i="32"/>
  <c r="J17" i="32"/>
  <c r="G17" i="32"/>
  <c r="K16" i="32"/>
  <c r="L16" i="32" s="1"/>
  <c r="J16" i="32"/>
  <c r="G16" i="32"/>
  <c r="L15" i="32"/>
  <c r="K15" i="32"/>
  <c r="J15" i="32"/>
  <c r="N15" i="32" s="1"/>
  <c r="G15" i="32"/>
  <c r="K14" i="32"/>
  <c r="L14" i="32" s="1"/>
  <c r="J14" i="32"/>
  <c r="G14" i="32"/>
  <c r="N14" i="32" s="1"/>
  <c r="K13" i="32"/>
  <c r="L13" i="32" s="1"/>
  <c r="J13" i="32"/>
  <c r="G13" i="32"/>
  <c r="N13" i="32" s="1"/>
  <c r="K12" i="32"/>
  <c r="L12" i="32" s="1"/>
  <c r="J12" i="32"/>
  <c r="G12" i="32"/>
  <c r="L11" i="32"/>
  <c r="K11" i="32"/>
  <c r="J11" i="32"/>
  <c r="G11" i="32"/>
  <c r="N10" i="32"/>
  <c r="K10" i="32"/>
  <c r="L10" i="32" s="1"/>
  <c r="J10" i="32"/>
  <c r="G10" i="32"/>
  <c r="L9" i="32"/>
  <c r="K9" i="32"/>
  <c r="J9" i="32"/>
  <c r="G9" i="32"/>
  <c r="K8" i="32"/>
  <c r="L8" i="32" s="1"/>
  <c r="J8" i="32"/>
  <c r="G8" i="32"/>
  <c r="L7" i="32"/>
  <c r="K7" i="32"/>
  <c r="J7" i="32"/>
  <c r="N7" i="32" s="1"/>
  <c r="G7" i="32"/>
  <c r="K6" i="32"/>
  <c r="L6" i="32" s="1"/>
  <c r="J6" i="32"/>
  <c r="G6" i="32"/>
  <c r="N6" i="32" s="1"/>
  <c r="K5" i="32"/>
  <c r="L5" i="32" s="1"/>
  <c r="J5" i="32"/>
  <c r="G5" i="32"/>
  <c r="N5" i="32" s="1"/>
  <c r="M6" i="31"/>
  <c r="M7" i="31"/>
  <c r="M8" i="31"/>
  <c r="M9" i="31"/>
  <c r="M10" i="31"/>
  <c r="M11" i="31"/>
  <c r="M12" i="31"/>
  <c r="M13" i="31"/>
  <c r="N13" i="31" s="1"/>
  <c r="M14" i="31"/>
  <c r="M15" i="31"/>
  <c r="M16" i="31"/>
  <c r="M17" i="31"/>
  <c r="M18" i="31"/>
  <c r="M19" i="31"/>
  <c r="M20" i="31"/>
  <c r="M5" i="31"/>
  <c r="N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5" i="31"/>
  <c r="M21" i="31"/>
  <c r="K20" i="31"/>
  <c r="L20" i="31" s="1"/>
  <c r="J20" i="31"/>
  <c r="G20" i="31"/>
  <c r="K19" i="31"/>
  <c r="L19" i="31" s="1"/>
  <c r="J19" i="31"/>
  <c r="G19" i="31"/>
  <c r="N19" i="31" s="1"/>
  <c r="K18" i="31"/>
  <c r="L18" i="31" s="1"/>
  <c r="J18" i="31"/>
  <c r="G18" i="31"/>
  <c r="K17" i="31"/>
  <c r="L17" i="31" s="1"/>
  <c r="J17" i="31"/>
  <c r="G17" i="31"/>
  <c r="N17" i="31" s="1"/>
  <c r="N16" i="31"/>
  <c r="K16" i="31"/>
  <c r="L16" i="31" s="1"/>
  <c r="J16" i="31"/>
  <c r="G16" i="31"/>
  <c r="N15" i="31"/>
  <c r="K15" i="31"/>
  <c r="L15" i="31" s="1"/>
  <c r="J15" i="31"/>
  <c r="G15" i="31"/>
  <c r="N14" i="31"/>
  <c r="L14" i="31"/>
  <c r="K14" i="31"/>
  <c r="J14" i="31"/>
  <c r="G14" i="31"/>
  <c r="K13" i="31"/>
  <c r="L13" i="31" s="1"/>
  <c r="J13" i="31"/>
  <c r="G13" i="31"/>
  <c r="K12" i="31"/>
  <c r="L12" i="31" s="1"/>
  <c r="J12" i="31"/>
  <c r="G12" i="31"/>
  <c r="K11" i="31"/>
  <c r="L11" i="31" s="1"/>
  <c r="J11" i="31"/>
  <c r="G11" i="31"/>
  <c r="K10" i="31"/>
  <c r="L10" i="31" s="1"/>
  <c r="J10" i="31"/>
  <c r="G10" i="31"/>
  <c r="N10" i="31" s="1"/>
  <c r="K9" i="31"/>
  <c r="L9" i="31" s="1"/>
  <c r="J9" i="31"/>
  <c r="G9" i="31"/>
  <c r="N8" i="31"/>
  <c r="K8" i="31"/>
  <c r="L8" i="31" s="1"/>
  <c r="J8" i="31"/>
  <c r="G8" i="31"/>
  <c r="N7" i="31"/>
  <c r="K7" i="31"/>
  <c r="L7" i="31" s="1"/>
  <c r="J7" i="31"/>
  <c r="G7" i="31"/>
  <c r="N6" i="31"/>
  <c r="L6" i="31"/>
  <c r="K6" i="31"/>
  <c r="J6" i="31"/>
  <c r="G6" i="31"/>
  <c r="K5" i="31"/>
  <c r="L5" i="31" s="1"/>
  <c r="J5" i="31"/>
  <c r="G5" i="31"/>
  <c r="M6" i="30"/>
  <c r="M7" i="30"/>
  <c r="M8" i="30"/>
  <c r="M9" i="30"/>
  <c r="M10" i="30"/>
  <c r="M11" i="30"/>
  <c r="M12" i="30"/>
  <c r="N12" i="30" s="1"/>
  <c r="M13" i="30"/>
  <c r="N13" i="30" s="1"/>
  <c r="M14" i="30"/>
  <c r="M15" i="30"/>
  <c r="M16" i="30"/>
  <c r="M17" i="30"/>
  <c r="M18" i="30"/>
  <c r="M19" i="30"/>
  <c r="M20" i="30"/>
  <c r="M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5" i="30"/>
  <c r="M21" i="30"/>
  <c r="K20" i="30"/>
  <c r="L20" i="30" s="1"/>
  <c r="J20" i="30"/>
  <c r="G20" i="30"/>
  <c r="K19" i="30"/>
  <c r="L19" i="30" s="1"/>
  <c r="J19" i="30"/>
  <c r="N19" i="30" s="1"/>
  <c r="G19" i="30"/>
  <c r="K18" i="30"/>
  <c r="L18" i="30" s="1"/>
  <c r="J18" i="30"/>
  <c r="G18" i="30"/>
  <c r="K17" i="30"/>
  <c r="L17" i="30" s="1"/>
  <c r="J17" i="30"/>
  <c r="G17" i="30"/>
  <c r="L16" i="30"/>
  <c r="K16" i="30"/>
  <c r="J16" i="30"/>
  <c r="G16" i="30"/>
  <c r="N16" i="30" s="1"/>
  <c r="N15" i="30"/>
  <c r="K15" i="30"/>
  <c r="L15" i="30" s="1"/>
  <c r="J15" i="30"/>
  <c r="G15" i="30"/>
  <c r="N14" i="30"/>
  <c r="K14" i="30"/>
  <c r="L14" i="30" s="1"/>
  <c r="J14" i="30"/>
  <c r="G14" i="30"/>
  <c r="L13" i="30"/>
  <c r="K13" i="30"/>
  <c r="J13" i="30"/>
  <c r="G13" i="30"/>
  <c r="K12" i="30"/>
  <c r="L12" i="30" s="1"/>
  <c r="J12" i="30"/>
  <c r="G12" i="30"/>
  <c r="K11" i="30"/>
  <c r="L11" i="30" s="1"/>
  <c r="J11" i="30"/>
  <c r="N11" i="30" s="1"/>
  <c r="G11" i="30"/>
  <c r="K10" i="30"/>
  <c r="L10" i="30" s="1"/>
  <c r="J10" i="30"/>
  <c r="G10" i="30"/>
  <c r="N10" i="30" s="1"/>
  <c r="L9" i="30"/>
  <c r="K9" i="30"/>
  <c r="J9" i="30"/>
  <c r="G9" i="30"/>
  <c r="N9" i="30" s="1"/>
  <c r="L8" i="30"/>
  <c r="K8" i="30"/>
  <c r="J8" i="30"/>
  <c r="G8" i="30"/>
  <c r="N8" i="30" s="1"/>
  <c r="N7" i="30"/>
  <c r="K7" i="30"/>
  <c r="L7" i="30" s="1"/>
  <c r="J7" i="30"/>
  <c r="G7" i="30"/>
  <c r="N6" i="30"/>
  <c r="K6" i="30"/>
  <c r="L6" i="30" s="1"/>
  <c r="J6" i="30"/>
  <c r="G6" i="30"/>
  <c r="N5" i="30"/>
  <c r="L5" i="30"/>
  <c r="K5" i="30"/>
  <c r="J5" i="30"/>
  <c r="G5" i="30"/>
  <c r="M6" i="29"/>
  <c r="N6" i="29" s="1"/>
  <c r="M7" i="29"/>
  <c r="N7" i="29" s="1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5" i="29"/>
  <c r="M21" i="29"/>
  <c r="N20" i="29"/>
  <c r="K20" i="29"/>
  <c r="L20" i="29" s="1"/>
  <c r="J20" i="29"/>
  <c r="G20" i="29"/>
  <c r="K19" i="29"/>
  <c r="L19" i="29" s="1"/>
  <c r="J19" i="29"/>
  <c r="G19" i="29"/>
  <c r="K18" i="29"/>
  <c r="L18" i="29" s="1"/>
  <c r="J18" i="29"/>
  <c r="G18" i="29"/>
  <c r="K17" i="29"/>
  <c r="L17" i="29" s="1"/>
  <c r="J17" i="29"/>
  <c r="G17" i="29"/>
  <c r="N17" i="29" s="1"/>
  <c r="K16" i="29"/>
  <c r="L16" i="29" s="1"/>
  <c r="J16" i="29"/>
  <c r="G16" i="29"/>
  <c r="N16" i="29" s="1"/>
  <c r="N15" i="29"/>
  <c r="K15" i="29"/>
  <c r="L15" i="29" s="1"/>
  <c r="J15" i="29"/>
  <c r="G15" i="29"/>
  <c r="N14" i="29"/>
  <c r="K14" i="29"/>
  <c r="L14" i="29" s="1"/>
  <c r="J14" i="29"/>
  <c r="G14" i="29"/>
  <c r="N13" i="29"/>
  <c r="L13" i="29"/>
  <c r="K13" i="29"/>
  <c r="J13" i="29"/>
  <c r="G13" i="29"/>
  <c r="N12" i="29"/>
  <c r="K12" i="29"/>
  <c r="L12" i="29" s="1"/>
  <c r="J12" i="29"/>
  <c r="G12" i="29"/>
  <c r="K11" i="29"/>
  <c r="L11" i="29" s="1"/>
  <c r="J11" i="29"/>
  <c r="G11" i="29"/>
  <c r="K10" i="29"/>
  <c r="L10" i="29" s="1"/>
  <c r="J10" i="29"/>
  <c r="G10" i="29"/>
  <c r="K9" i="29"/>
  <c r="L9" i="29" s="1"/>
  <c r="J9" i="29"/>
  <c r="G9" i="29"/>
  <c r="K8" i="29"/>
  <c r="L8" i="29" s="1"/>
  <c r="J8" i="29"/>
  <c r="G8" i="29"/>
  <c r="N8" i="29" s="1"/>
  <c r="K7" i="29"/>
  <c r="L7" i="29" s="1"/>
  <c r="J7" i="29"/>
  <c r="G7" i="29"/>
  <c r="K6" i="29"/>
  <c r="L6" i="29" s="1"/>
  <c r="J6" i="29"/>
  <c r="G6" i="29"/>
  <c r="N5" i="29"/>
  <c r="L5" i="29"/>
  <c r="K5" i="29"/>
  <c r="J5" i="29"/>
  <c r="G5" i="29"/>
  <c r="M6" i="28"/>
  <c r="N6" i="28" s="1"/>
  <c r="M7" i="28"/>
  <c r="N7" i="28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N5" i="28" s="1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5" i="28"/>
  <c r="M21" i="28"/>
  <c r="N20" i="28"/>
  <c r="K20" i="28"/>
  <c r="L20" i="28" s="1"/>
  <c r="J20" i="28"/>
  <c r="G20" i="28"/>
  <c r="K19" i="28"/>
  <c r="L19" i="28" s="1"/>
  <c r="J19" i="28"/>
  <c r="G19" i="28"/>
  <c r="K18" i="28"/>
  <c r="L18" i="28" s="1"/>
  <c r="J18" i="28"/>
  <c r="G18" i="28"/>
  <c r="K17" i="28"/>
  <c r="L17" i="28" s="1"/>
  <c r="J17" i="28"/>
  <c r="G17" i="28"/>
  <c r="N17" i="28" s="1"/>
  <c r="K16" i="28"/>
  <c r="L16" i="28" s="1"/>
  <c r="J16" i="28"/>
  <c r="G16" i="28"/>
  <c r="N16" i="28" s="1"/>
  <c r="N15" i="28"/>
  <c r="K15" i="28"/>
  <c r="L15" i="28" s="1"/>
  <c r="J15" i="28"/>
  <c r="G15" i="28"/>
  <c r="N14" i="28"/>
  <c r="K14" i="28"/>
  <c r="L14" i="28" s="1"/>
  <c r="J14" i="28"/>
  <c r="G14" i="28"/>
  <c r="N13" i="28"/>
  <c r="L13" i="28"/>
  <c r="K13" i="28"/>
  <c r="J13" i="28"/>
  <c r="G13" i="28"/>
  <c r="N12" i="28"/>
  <c r="K12" i="28"/>
  <c r="L12" i="28" s="1"/>
  <c r="J12" i="28"/>
  <c r="G12" i="28"/>
  <c r="K11" i="28"/>
  <c r="L11" i="28" s="1"/>
  <c r="J11" i="28"/>
  <c r="G11" i="28"/>
  <c r="K10" i="28"/>
  <c r="L10" i="28" s="1"/>
  <c r="J10" i="28"/>
  <c r="G10" i="28"/>
  <c r="K9" i="28"/>
  <c r="L9" i="28" s="1"/>
  <c r="J9" i="28"/>
  <c r="G9" i="28"/>
  <c r="K8" i="28"/>
  <c r="L8" i="28" s="1"/>
  <c r="J8" i="28"/>
  <c r="G8" i="28"/>
  <c r="N8" i="28" s="1"/>
  <c r="K7" i="28"/>
  <c r="L7" i="28" s="1"/>
  <c r="J7" i="28"/>
  <c r="G7" i="28"/>
  <c r="K6" i="28"/>
  <c r="L6" i="28" s="1"/>
  <c r="J6" i="28"/>
  <c r="G6" i="28"/>
  <c r="L5" i="28"/>
  <c r="K5" i="28"/>
  <c r="J5" i="28"/>
  <c r="G5" i="28"/>
  <c r="M6" i="27"/>
  <c r="M7" i="27"/>
  <c r="N7" i="27" s="1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5" i="27"/>
  <c r="M21" i="27"/>
  <c r="K20" i="27"/>
  <c r="L20" i="27" s="1"/>
  <c r="J20" i="27"/>
  <c r="G20" i="27"/>
  <c r="N20" i="27" s="1"/>
  <c r="K19" i="27"/>
  <c r="L19" i="27" s="1"/>
  <c r="J19" i="27"/>
  <c r="G19" i="27"/>
  <c r="K18" i="27"/>
  <c r="L18" i="27" s="1"/>
  <c r="J18" i="27"/>
  <c r="G18" i="27"/>
  <c r="K17" i="27"/>
  <c r="L17" i="27" s="1"/>
  <c r="J17" i="27"/>
  <c r="G17" i="27"/>
  <c r="N17" i="27" s="1"/>
  <c r="L16" i="27"/>
  <c r="K16" i="27"/>
  <c r="J16" i="27"/>
  <c r="G16" i="27"/>
  <c r="N15" i="27"/>
  <c r="K15" i="27"/>
  <c r="L15" i="27" s="1"/>
  <c r="J15" i="27"/>
  <c r="G15" i="27"/>
  <c r="N14" i="27"/>
  <c r="K14" i="27"/>
  <c r="L14" i="27" s="1"/>
  <c r="J14" i="27"/>
  <c r="G14" i="27"/>
  <c r="N13" i="27"/>
  <c r="L13" i="27"/>
  <c r="K13" i="27"/>
  <c r="J13" i="27"/>
  <c r="G13" i="27"/>
  <c r="N12" i="27"/>
  <c r="K12" i="27"/>
  <c r="L12" i="27" s="1"/>
  <c r="J12" i="27"/>
  <c r="G12" i="27"/>
  <c r="K11" i="27"/>
  <c r="L11" i="27" s="1"/>
  <c r="J11" i="27"/>
  <c r="G11" i="27"/>
  <c r="K10" i="27"/>
  <c r="L10" i="27" s="1"/>
  <c r="J10" i="27"/>
  <c r="G10" i="27"/>
  <c r="K9" i="27"/>
  <c r="L9" i="27" s="1"/>
  <c r="J9" i="27"/>
  <c r="G9" i="27"/>
  <c r="K8" i="27"/>
  <c r="L8" i="27" s="1"/>
  <c r="J8" i="27"/>
  <c r="G8" i="27"/>
  <c r="N8" i="27" s="1"/>
  <c r="K7" i="27"/>
  <c r="L7" i="27" s="1"/>
  <c r="J7" i="27"/>
  <c r="G7" i="27"/>
  <c r="N6" i="27"/>
  <c r="K6" i="27"/>
  <c r="L6" i="27" s="1"/>
  <c r="J6" i="27"/>
  <c r="G6" i="27"/>
  <c r="N5" i="27"/>
  <c r="L5" i="27"/>
  <c r="K5" i="27"/>
  <c r="J5" i="27"/>
  <c r="G5" i="27"/>
  <c r="M6" i="26"/>
  <c r="N6" i="26" s="1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N5" i="26" s="1"/>
  <c r="O6" i="26"/>
  <c r="O7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5" i="26"/>
  <c r="M21" i="26"/>
  <c r="K20" i="26"/>
  <c r="L20" i="26" s="1"/>
  <c r="J20" i="26"/>
  <c r="G20" i="26"/>
  <c r="K19" i="26"/>
  <c r="L19" i="26" s="1"/>
  <c r="J19" i="26"/>
  <c r="G19" i="26"/>
  <c r="N19" i="26" s="1"/>
  <c r="K18" i="26"/>
  <c r="L18" i="26" s="1"/>
  <c r="J18" i="26"/>
  <c r="G18" i="26"/>
  <c r="K17" i="26"/>
  <c r="L17" i="26" s="1"/>
  <c r="J17" i="26"/>
  <c r="G17" i="26"/>
  <c r="N17" i="26" s="1"/>
  <c r="N16" i="26"/>
  <c r="K16" i="26"/>
  <c r="L16" i="26" s="1"/>
  <c r="J16" i="26"/>
  <c r="G16" i="26"/>
  <c r="N15" i="26"/>
  <c r="K15" i="26"/>
  <c r="L15" i="26" s="1"/>
  <c r="J15" i="26"/>
  <c r="G15" i="26"/>
  <c r="N14" i="26"/>
  <c r="L14" i="26"/>
  <c r="K14" i="26"/>
  <c r="J14" i="26"/>
  <c r="G14" i="26"/>
  <c r="N13" i="26"/>
  <c r="K13" i="26"/>
  <c r="L13" i="26" s="1"/>
  <c r="J13" i="26"/>
  <c r="G13" i="26"/>
  <c r="K12" i="26"/>
  <c r="L12" i="26" s="1"/>
  <c r="J12" i="26"/>
  <c r="G12" i="26"/>
  <c r="K11" i="26"/>
  <c r="L11" i="26" s="1"/>
  <c r="J11" i="26"/>
  <c r="G11" i="26"/>
  <c r="K10" i="26"/>
  <c r="L10" i="26" s="1"/>
  <c r="J10" i="26"/>
  <c r="G10" i="26"/>
  <c r="N10" i="26" s="1"/>
  <c r="K9" i="26"/>
  <c r="L9" i="26" s="1"/>
  <c r="J9" i="26"/>
  <c r="G9" i="26"/>
  <c r="N9" i="26" s="1"/>
  <c r="N8" i="26"/>
  <c r="K8" i="26"/>
  <c r="L8" i="26" s="1"/>
  <c r="J8" i="26"/>
  <c r="G8" i="26"/>
  <c r="N7" i="26"/>
  <c r="K7" i="26"/>
  <c r="L7" i="26" s="1"/>
  <c r="J7" i="26"/>
  <c r="G7" i="26"/>
  <c r="L6" i="26"/>
  <c r="K6" i="26"/>
  <c r="J6" i="26"/>
  <c r="G6" i="26"/>
  <c r="K5" i="26"/>
  <c r="L5" i="26" s="1"/>
  <c r="J5" i="26"/>
  <c r="G5" i="26"/>
  <c r="M6" i="25"/>
  <c r="M7" i="25"/>
  <c r="M8" i="25"/>
  <c r="M9" i="25"/>
  <c r="M10" i="25"/>
  <c r="M11" i="25"/>
  <c r="M12" i="25"/>
  <c r="M13" i="25"/>
  <c r="N13" i="25" s="1"/>
  <c r="M14" i="25"/>
  <c r="M15" i="25"/>
  <c r="M16" i="25"/>
  <c r="M17" i="25"/>
  <c r="M18" i="25"/>
  <c r="M19" i="25"/>
  <c r="M20" i="25"/>
  <c r="M5" i="25"/>
  <c r="N5" i="25" s="1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5" i="25"/>
  <c r="M21" i="25"/>
  <c r="N20" i="25"/>
  <c r="K20" i="25"/>
  <c r="L20" i="25" s="1"/>
  <c r="J20" i="25"/>
  <c r="G20" i="25"/>
  <c r="K19" i="25"/>
  <c r="L19" i="25" s="1"/>
  <c r="J19" i="25"/>
  <c r="G19" i="25"/>
  <c r="K18" i="25"/>
  <c r="L18" i="25" s="1"/>
  <c r="J18" i="25"/>
  <c r="G18" i="25"/>
  <c r="K17" i="25"/>
  <c r="L17" i="25" s="1"/>
  <c r="J17" i="25"/>
  <c r="G17" i="25"/>
  <c r="N17" i="25" s="1"/>
  <c r="K16" i="25"/>
  <c r="L16" i="25" s="1"/>
  <c r="J16" i="25"/>
  <c r="G16" i="25"/>
  <c r="N16" i="25" s="1"/>
  <c r="N15" i="25"/>
  <c r="K15" i="25"/>
  <c r="L15" i="25" s="1"/>
  <c r="J15" i="25"/>
  <c r="G15" i="25"/>
  <c r="N14" i="25"/>
  <c r="K14" i="25"/>
  <c r="L14" i="25" s="1"/>
  <c r="J14" i="25"/>
  <c r="G14" i="25"/>
  <c r="L13" i="25"/>
  <c r="K13" i="25"/>
  <c r="J13" i="25"/>
  <c r="G13" i="25"/>
  <c r="N12" i="25"/>
  <c r="K12" i="25"/>
  <c r="L12" i="25" s="1"/>
  <c r="J12" i="25"/>
  <c r="G12" i="25"/>
  <c r="K11" i="25"/>
  <c r="L11" i="25" s="1"/>
  <c r="J11" i="25"/>
  <c r="G11" i="25"/>
  <c r="K10" i="25"/>
  <c r="L10" i="25" s="1"/>
  <c r="J10" i="25"/>
  <c r="G10" i="25"/>
  <c r="K9" i="25"/>
  <c r="L9" i="25" s="1"/>
  <c r="J9" i="25"/>
  <c r="G9" i="25"/>
  <c r="K8" i="25"/>
  <c r="L8" i="25" s="1"/>
  <c r="J8" i="25"/>
  <c r="G8" i="25"/>
  <c r="N8" i="25" s="1"/>
  <c r="N7" i="25"/>
  <c r="K7" i="25"/>
  <c r="L7" i="25" s="1"/>
  <c r="J7" i="25"/>
  <c r="G7" i="25"/>
  <c r="N6" i="25"/>
  <c r="K6" i="25"/>
  <c r="L6" i="25" s="1"/>
  <c r="J6" i="25"/>
  <c r="G6" i="25"/>
  <c r="L5" i="25"/>
  <c r="K5" i="25"/>
  <c r="J5" i="25"/>
  <c r="G5" i="25"/>
  <c r="M6" i="24"/>
  <c r="N6" i="24" s="1"/>
  <c r="M7" i="24"/>
  <c r="N7" i="24" s="1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N5" i="24" s="1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5" i="24"/>
  <c r="M21" i="24"/>
  <c r="N20" i="24"/>
  <c r="K20" i="24"/>
  <c r="L20" i="24" s="1"/>
  <c r="J20" i="24"/>
  <c r="G20" i="24"/>
  <c r="K19" i="24"/>
  <c r="L19" i="24" s="1"/>
  <c r="J19" i="24"/>
  <c r="G19" i="24"/>
  <c r="K18" i="24"/>
  <c r="L18" i="24" s="1"/>
  <c r="J18" i="24"/>
  <c r="G18" i="24"/>
  <c r="K17" i="24"/>
  <c r="L17" i="24" s="1"/>
  <c r="J17" i="24"/>
  <c r="G17" i="24"/>
  <c r="N17" i="24" s="1"/>
  <c r="K16" i="24"/>
  <c r="L16" i="24" s="1"/>
  <c r="J16" i="24"/>
  <c r="G16" i="24"/>
  <c r="N16" i="24" s="1"/>
  <c r="N15" i="24"/>
  <c r="K15" i="24"/>
  <c r="L15" i="24" s="1"/>
  <c r="J15" i="24"/>
  <c r="G15" i="24"/>
  <c r="N14" i="24"/>
  <c r="K14" i="24"/>
  <c r="L14" i="24" s="1"/>
  <c r="J14" i="24"/>
  <c r="G14" i="24"/>
  <c r="N13" i="24"/>
  <c r="L13" i="24"/>
  <c r="K13" i="24"/>
  <c r="J13" i="24"/>
  <c r="G13" i="24"/>
  <c r="N12" i="24"/>
  <c r="K12" i="24"/>
  <c r="L12" i="24" s="1"/>
  <c r="J12" i="24"/>
  <c r="G12" i="24"/>
  <c r="K11" i="24"/>
  <c r="L11" i="24" s="1"/>
  <c r="J11" i="24"/>
  <c r="G11" i="24"/>
  <c r="K10" i="24"/>
  <c r="L10" i="24" s="1"/>
  <c r="J10" i="24"/>
  <c r="G10" i="24"/>
  <c r="K9" i="24"/>
  <c r="L9" i="24" s="1"/>
  <c r="J9" i="24"/>
  <c r="G9" i="24"/>
  <c r="K8" i="24"/>
  <c r="L8" i="24" s="1"/>
  <c r="J8" i="24"/>
  <c r="G8" i="24"/>
  <c r="N8" i="24" s="1"/>
  <c r="K7" i="24"/>
  <c r="L7" i="24" s="1"/>
  <c r="J7" i="24"/>
  <c r="G7" i="24"/>
  <c r="K6" i="24"/>
  <c r="L6" i="24" s="1"/>
  <c r="J6" i="24"/>
  <c r="G6" i="24"/>
  <c r="L5" i="24"/>
  <c r="K5" i="24"/>
  <c r="J5" i="24"/>
  <c r="G5" i="24"/>
  <c r="M6" i="23"/>
  <c r="M7" i="23"/>
  <c r="N7" i="23" s="1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5" i="23"/>
  <c r="M21" i="23"/>
  <c r="K20" i="23"/>
  <c r="L20" i="23" s="1"/>
  <c r="J20" i="23"/>
  <c r="G20" i="23"/>
  <c r="K19" i="23"/>
  <c r="L19" i="23" s="1"/>
  <c r="J19" i="23"/>
  <c r="G19" i="23"/>
  <c r="K18" i="23"/>
  <c r="L18" i="23" s="1"/>
  <c r="J18" i="23"/>
  <c r="G18" i="23"/>
  <c r="K17" i="23"/>
  <c r="L17" i="23" s="1"/>
  <c r="J17" i="23"/>
  <c r="G17" i="23"/>
  <c r="N17" i="23" s="1"/>
  <c r="K16" i="23"/>
  <c r="L16" i="23" s="1"/>
  <c r="J16" i="23"/>
  <c r="G16" i="23"/>
  <c r="K15" i="23"/>
  <c r="L15" i="23" s="1"/>
  <c r="J15" i="23"/>
  <c r="G15" i="23"/>
  <c r="K14" i="23"/>
  <c r="L14" i="23" s="1"/>
  <c r="J14" i="23"/>
  <c r="G14" i="23"/>
  <c r="K13" i="23"/>
  <c r="L13" i="23" s="1"/>
  <c r="J13" i="23"/>
  <c r="G13" i="23"/>
  <c r="K12" i="23"/>
  <c r="L12" i="23" s="1"/>
  <c r="J12" i="23"/>
  <c r="G12" i="23"/>
  <c r="K11" i="23"/>
  <c r="L11" i="23" s="1"/>
  <c r="J11" i="23"/>
  <c r="G11" i="23"/>
  <c r="K10" i="23"/>
  <c r="L10" i="23" s="1"/>
  <c r="J10" i="23"/>
  <c r="G10" i="23"/>
  <c r="K9" i="23"/>
  <c r="L9" i="23" s="1"/>
  <c r="J9" i="23"/>
  <c r="G9" i="23"/>
  <c r="N9" i="23" s="1"/>
  <c r="K8" i="23"/>
  <c r="L8" i="23" s="1"/>
  <c r="J8" i="23"/>
  <c r="G8" i="23"/>
  <c r="K7" i="23"/>
  <c r="L7" i="23" s="1"/>
  <c r="J7" i="23"/>
  <c r="G7" i="23"/>
  <c r="K6" i="23"/>
  <c r="L6" i="23" s="1"/>
  <c r="J6" i="23"/>
  <c r="G6" i="23"/>
  <c r="K5" i="23"/>
  <c r="L5" i="23" s="1"/>
  <c r="J5" i="23"/>
  <c r="G5" i="23"/>
  <c r="N11" i="32" l="1"/>
  <c r="N20" i="32"/>
  <c r="N19" i="32"/>
  <c r="N12" i="32"/>
  <c r="N9" i="31"/>
  <c r="N18" i="31"/>
  <c r="N11" i="31"/>
  <c r="N20" i="31"/>
  <c r="N12" i="31"/>
  <c r="N17" i="30"/>
  <c r="N20" i="30"/>
  <c r="N18" i="30"/>
  <c r="N10" i="29"/>
  <c r="N19" i="29"/>
  <c r="N11" i="29"/>
  <c r="N9" i="29"/>
  <c r="N18" i="29"/>
  <c r="N10" i="28"/>
  <c r="N19" i="28"/>
  <c r="N11" i="28"/>
  <c r="N9" i="28"/>
  <c r="N18" i="28"/>
  <c r="N9" i="27"/>
  <c r="N19" i="27"/>
  <c r="N10" i="27"/>
  <c r="N11" i="27"/>
  <c r="N18" i="27"/>
  <c r="N16" i="27"/>
  <c r="N18" i="26"/>
  <c r="N12" i="26"/>
  <c r="N11" i="26"/>
  <c r="N20" i="26"/>
  <c r="N10" i="25"/>
  <c r="N19" i="25"/>
  <c r="N9" i="25"/>
  <c r="N18" i="25"/>
  <c r="N11" i="25"/>
  <c r="N10" i="24"/>
  <c r="N19" i="24"/>
  <c r="N11" i="24"/>
  <c r="N9" i="24"/>
  <c r="N18" i="24"/>
  <c r="N8" i="23"/>
  <c r="N16" i="23"/>
  <c r="N6" i="23"/>
  <c r="N10" i="23"/>
  <c r="N18" i="23"/>
  <c r="N15" i="23"/>
  <c r="N13" i="23"/>
  <c r="N20" i="23"/>
  <c r="N12" i="23"/>
  <c r="N19" i="23"/>
  <c r="N11" i="23"/>
  <c r="N14" i="23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6" i="22" l="1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K20" i="22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K12" i="22"/>
  <c r="L12" i="22" s="1"/>
  <c r="K11" i="22"/>
  <c r="K10" i="22"/>
  <c r="K9" i="22"/>
  <c r="K8" i="22"/>
  <c r="L8" i="22" s="1"/>
  <c r="K7" i="22"/>
  <c r="K6" i="22"/>
  <c r="K5" i="22"/>
  <c r="L5" i="22" s="1"/>
  <c r="M21" i="22"/>
  <c r="L20" i="22"/>
  <c r="J20" i="22"/>
  <c r="G20" i="22"/>
  <c r="J19" i="22"/>
  <c r="G19" i="22"/>
  <c r="J18" i="22"/>
  <c r="G18" i="22"/>
  <c r="N18" i="22" s="1"/>
  <c r="J17" i="22"/>
  <c r="G17" i="22"/>
  <c r="J16" i="22"/>
  <c r="G16" i="22"/>
  <c r="J15" i="22"/>
  <c r="G15" i="22"/>
  <c r="L14" i="22"/>
  <c r="J14" i="22"/>
  <c r="G14" i="22"/>
  <c r="N14" i="22" s="1"/>
  <c r="L13" i="22"/>
  <c r="J13" i="22"/>
  <c r="G13" i="22"/>
  <c r="J12" i="22"/>
  <c r="G12" i="22"/>
  <c r="L11" i="22"/>
  <c r="J11" i="22"/>
  <c r="G11" i="22"/>
  <c r="L10" i="22"/>
  <c r="J10" i="22"/>
  <c r="G10" i="22"/>
  <c r="N10" i="22" s="1"/>
  <c r="L9" i="22"/>
  <c r="J9" i="22"/>
  <c r="G9" i="22"/>
  <c r="J8" i="22"/>
  <c r="G8" i="22"/>
  <c r="L7" i="22"/>
  <c r="J7" i="22"/>
  <c r="G7" i="22"/>
  <c r="L6" i="22"/>
  <c r="J6" i="22"/>
  <c r="G6" i="22"/>
  <c r="N6" i="22" s="1"/>
  <c r="J5" i="22"/>
  <c r="G5" i="22"/>
  <c r="N8" i="22" l="1"/>
  <c r="N12" i="22"/>
  <c r="N5" i="22"/>
  <c r="N7" i="22"/>
  <c r="N9" i="22"/>
  <c r="N11" i="22"/>
  <c r="N13" i="22"/>
  <c r="N15" i="22"/>
  <c r="N17" i="22"/>
  <c r="N19" i="22"/>
  <c r="N20" i="22"/>
  <c r="N16" i="22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<sst xmlns="http://schemas.openxmlformats.org/spreadsheetml/2006/main" count="792" uniqueCount="92">
  <si>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</si>
  <si>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</si>
  <si>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</si>
  <si>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</si>
  <si>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</si>
  <si>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</si>
  <si>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</si>
  <si>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</si>
  <si>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</si>
  <si>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</si>
  <si>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</si>
  <si>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</si>
  <si>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</si>
  <si>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</si>
  <si>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</si>
  <si>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</si>
  <si>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</si>
  <si>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</si>
  <si>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</si>
  <si>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</si>
  <si>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</si>
  <si>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</si>
  <si>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</si>
  <si>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</si>
  <si>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</si>
  <si>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</si>
  <si>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</si>
  <si>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</si>
  <si>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</si>
  <si>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</si>
  <si>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</si>
  <si>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</si>
  <si>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</si>
  <si>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</si>
  <si>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</si>
  <si>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</si>
  <si>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</si>
  <si>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</si>
  <si>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</si>
  <si>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</si>
  <si>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</si>
  <si>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</si>
  <si>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</si>
  <si>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</si>
  <si>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</si>
  <si>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</si>
  <si>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</si>
  <si>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</si>
  <si>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</si>
  <si>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</si>
  <si>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</si>
  <si>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</si>
  <si>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</si>
  <si>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</si>
  <si>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</si>
  <si>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</si>
  <si>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</si>
  <si>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</si>
  <si>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</si>
  <si>
    <t>ผลการประเมินภาวะวิกฤติ เดือน พฤศจิกายน ปีงบประมาณ 2562</t>
  </si>
  <si>
    <t>Risk Scoring พ.ย.62</t>
  </si>
  <si>
    <t>Risk Scoring เดือน ต.ค.62</t>
  </si>
  <si>
    <t>ผลการประเมินภาวะวิกฤติ เดือน ธันวาคม ปีงบประมาณ 2562</t>
  </si>
  <si>
    <t>Risk Scoring ธ.ค.62</t>
  </si>
  <si>
    <t>Risk Scoring เดือน พ.ย.62</t>
  </si>
  <si>
    <t>ผลการประเมินภาวะวิกฤติ เดือน มกราคม ปีงบประมาณ 2563</t>
  </si>
  <si>
    <t>Risk Scoring ม.ค.63</t>
  </si>
  <si>
    <t>Risk Scoring เดือน ธ.ค.62</t>
  </si>
  <si>
    <t>ผลการประเมินภาวะวิกฤติ เดือน กุมภาพันธ์ ปีงบประมาณ 2563</t>
  </si>
  <si>
    <t>Risk Scoring ก.พ.63</t>
  </si>
  <si>
    <t>ผลการประเมินภาวะวิกฤติ เดือน มีนาคม ปีงบประมาณ 2563</t>
  </si>
  <si>
    <t>Risk Scoring มี.ค.63</t>
  </si>
  <si>
    <t>ผลการประเมินภาวะวิกฤติ เดือน เมษายน ปีงบประมาณ 2563</t>
  </si>
  <si>
    <t>Risk Scoring เม.ย.63</t>
  </si>
  <si>
    <t>ผลการประเมินภาวะวิกฤติ เดือน พฤษภาคม ปีงบประมาณ 2563</t>
  </si>
  <si>
    <t>Risk Scoring พ.ค.63</t>
  </si>
  <si>
    <t>Risk Scoring เดือน เม.ย.63</t>
  </si>
  <si>
    <t>Risk Scoring เดือน มี.ค.63</t>
  </si>
  <si>
    <t>Risk Scoring เดือน ก.พ.63</t>
  </si>
  <si>
    <t>Risk Scoring เดือน ม.ค.63</t>
  </si>
  <si>
    <t>ผลการประเมินภาวะวิกฤติ เดือน มิถุนายน ปีงบประมาณ 2563</t>
  </si>
  <si>
    <t>Risk Scoring มิ.ย.63</t>
  </si>
  <si>
    <t>Risk Scoring เดือน พ.ค.63</t>
  </si>
  <si>
    <t>ผลการประเมินภาวะวิกฤติ เดือน กรกฏาคม ปีงบประมาณ 2563</t>
  </si>
  <si>
    <t>Risk Scoring ก.ค.63</t>
  </si>
  <si>
    <t>Risk Scoring เดือน มิ.ย.63</t>
  </si>
  <si>
    <t>ผลการประเมินภาวะวิกฤติ เดือน สิงหาคม ปีงบประมาณ 2563</t>
  </si>
  <si>
    <t>Risk Scoring ส.ค.63</t>
  </si>
  <si>
    <t>Risk Scoring เดือน ก.ค.63</t>
  </si>
  <si>
    <t>ผลการประเมินภาวะวิกฤติ เดือน กันยายน ปีงบประมาณ 2563</t>
  </si>
  <si>
    <t>Risk Scoring ก.ย.63</t>
  </si>
  <si>
    <t>Risk Scoring เดือน ส.ค.63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</si>
</sst>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2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0" fontId="13" fillId="0" borderId="14" xfId="0" applyFont="1" applyBorder="1" applyAlignment="1"/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5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 wrapText="1" readingOrder="1"/>
    </xf>
    <xf numFmtId="165" fontId="11" fillId="2" borderId="16" xfId="0" applyNumberFormat="1" applyFont="1" applyFill="1" applyBorder="1" applyAlignment="1">
      <alignment horizontal="center" vertical="center" wrapText="1" readingOrder="1"/>
    </xf>
    <xf numFmtId="3" fontId="10" fillId="0" borderId="16" xfId="0" applyNumberFormat="1" applyFont="1" applyFill="1" applyBorder="1" applyAlignment="1">
      <alignment horizontal="center" vertical="center" wrapText="1" readingOrder="1"/>
    </xf>
    <xf numFmtId="0" fontId="1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 readingOrder="1"/>
    </xf>
    <xf numFmtId="0" fontId="7" fillId="0" borderId="17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6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 readingOrder="1"/>
    </xf>
    <xf numFmtId="0" fontId="7" fillId="5" borderId="8" xfId="0" applyFont="1" applyFill="1" applyBorder="1" applyAlignment="1">
      <alignment horizontal="center" vertical="center" wrapText="1" readingOrder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readingOrder="1"/>
    </xf>
    <xf numFmtId="0" fontId="15" fillId="7" borderId="9" xfId="0" applyFont="1" applyFill="1" applyBorder="1" applyAlignment="1">
      <alignment horizontal="center" vertical="center" wrapText="1" readingOrder="1"/>
    </xf>
    <xf numFmtId="3" fontId="16" fillId="9" borderId="12" xfId="0" applyNumberFormat="1" applyFont="1" applyFill="1" applyBorder="1" applyAlignment="1" applyProtection="1">
      <alignment horizontal="center" vertical="center" wrapText="1"/>
    </xf>
    <xf numFmtId="3" fontId="16" fillId="9" borderId="9" xfId="0" applyNumberFormat="1" applyFont="1" applyFill="1" applyBorder="1" applyAlignment="1" applyProtection="1">
      <alignment horizontal="center" vertical="center" wrapText="1"/>
    </xf>
    <xf numFmtId="43" fontId="7" fillId="7" borderId="12" xfId="1" applyFont="1" applyFill="1" applyBorder="1" applyAlignment="1">
      <alignment horizontal="center" vertical="center" wrapText="1" readingOrder="1"/>
    </xf>
    <xf numFmtId="43" fontId="7" fillId="7" borderId="9" xfId="1" applyFont="1" applyFill="1" applyBorder="1" applyAlignment="1">
      <alignment horizontal="center" vertical="center" wrapText="1" readingOrder="1"/>
    </xf>
    <xf numFmtId="0" fontId="7" fillId="7" borderId="12" xfId="0" applyFont="1" applyFill="1" applyBorder="1" applyAlignment="1">
      <alignment horizontal="center" vertical="center" wrapText="1" readingOrder="1"/>
    </xf>
    <xf numFmtId="0" fontId="7" fillId="7" borderId="9" xfId="0" applyFont="1" applyFill="1" applyBorder="1" applyAlignment="1">
      <alignment horizontal="center" vertical="center" wrapText="1" readingOrder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3" fontId="16" fillId="8" borderId="10" xfId="0" applyNumberFormat="1" applyFont="1" applyFill="1" applyBorder="1" applyAlignment="1" applyProtection="1">
      <alignment horizontal="center" vertical="center" wrapText="1"/>
    </xf>
    <xf numFmtId="43" fontId="10" fillId="7" borderId="12" xfId="1" applyFont="1" applyFill="1" applyBorder="1" applyAlignment="1">
      <alignment horizontal="center" vertical="center" wrapText="1"/>
    </xf>
    <xf numFmtId="43" fontId="10" fillId="7" borderId="9" xfId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3" fontId="14" fillId="11" borderId="12" xfId="0" applyNumberFormat="1" applyFont="1" applyFill="1" applyBorder="1" applyAlignment="1" applyProtection="1">
      <alignment horizontal="center" vertical="center" wrapText="1"/>
    </xf>
    <xf numFmtId="3" fontId="14" fillId="10" borderId="12" xfId="0" applyNumberFormat="1" applyFont="1" applyFill="1" applyBorder="1" applyAlignment="1" applyProtection="1">
      <alignment horizontal="center" vertical="center" wrapText="1"/>
    </xf>
    <xf numFmtId="3" fontId="14" fillId="6" borderId="12" xfId="0" applyNumberFormat="1" applyFont="1" applyFill="1" applyBorder="1" applyAlignment="1" applyProtection="1">
      <alignment horizontal="center" vertical="center" wrapText="1"/>
    </xf>
    <xf numFmtId="3" fontId="14" fillId="3" borderId="12" xfId="0" applyNumberFormat="1" applyFont="1" applyFill="1" applyBorder="1" applyAlignment="1" applyProtection="1">
      <alignment horizontal="center" vertical="center" wrapText="1"/>
    </xf>
    <xf numFmtId="3" fontId="14" fillId="3" borderId="9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166" fontId="16" fillId="6" borderId="1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7" fillId="7" borderId="16" xfId="0" applyFont="1" applyFill="1" applyBorder="1" applyAlignment="1">
      <alignment horizontal="center" vertical="center" wrapText="1" readingOrder="1"/>
    </xf>
    <xf numFmtId="3" fontId="14" fillId="11" borderId="16" xfId="0" applyNumberFormat="1" applyFont="1" applyFill="1" applyBorder="1" applyAlignment="1" applyProtection="1">
      <alignment horizontal="center" vertical="center" wrapText="1"/>
    </xf>
    <xf numFmtId="3" fontId="14" fillId="10" borderId="16" xfId="0" applyNumberFormat="1" applyFont="1" applyFill="1" applyBorder="1" applyAlignment="1" applyProtection="1">
      <alignment horizontal="center" vertical="center" wrapText="1"/>
    </xf>
    <xf numFmtId="3" fontId="14" fillId="6" borderId="16" xfId="0" applyNumberFormat="1" applyFont="1" applyFill="1" applyBorder="1" applyAlignment="1" applyProtection="1">
      <alignment horizontal="center" vertical="center" wrapText="1"/>
    </xf>
    <xf numFmtId="3" fontId="14" fillId="3" borderId="16" xfId="0" applyNumberFormat="1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 readingOrder="1"/>
    </xf>
    <xf numFmtId="0" fontId="13" fillId="4" borderId="16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readingOrder="1"/>
    </xf>
    <xf numFmtId="3" fontId="16" fillId="9" borderId="16" xfId="0" applyNumberFormat="1" applyFont="1" applyFill="1" applyBorder="1" applyAlignment="1" applyProtection="1">
      <alignment horizontal="center" vertical="center" wrapText="1"/>
    </xf>
    <xf numFmtId="43" fontId="7" fillId="7" borderId="16" xfId="1" applyFont="1" applyFill="1" applyBorder="1" applyAlignment="1">
      <alignment horizontal="center" vertical="center" wrapText="1" readingOrder="1"/>
    </xf>
    <xf numFmtId="3" fontId="16" fillId="8" borderId="16" xfId="0" applyNumberFormat="1" applyFont="1" applyFill="1" applyBorder="1" applyAlignment="1" applyProtection="1">
      <alignment horizontal="center" vertical="center" wrapText="1"/>
    </xf>
    <xf numFmtId="43" fontId="10" fillId="7" borderId="16" xfId="1" applyFont="1" applyFill="1" applyBorder="1" applyAlignment="1">
      <alignment horizontal="center" vertical="center" wrapText="1"/>
    </xf>
    <xf numFmtId="166" fontId="16" fillId="6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left" vertical="center" wrapText="1" readingOrder="1"/>
    </xf>
    <xf numFmtId="0" fontId="7" fillId="0" borderId="16" xfId="0" applyFont="1" applyFill="1" applyBorder="1" applyAlignment="1">
      <alignment horizontal="left" vertical="center" wrapText="1" readingOrder="1"/>
    </xf>
    <xf numFmtId="0" fontId="12" fillId="0" borderId="16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ปกติ_Sheet1" xfId="3"/>
  </cellStyles>
  <dxfs count="0"/>
  <tableStyles count="0" defaultTableStyle="TableStyleMedium2" defaultPivotStyle="PivotStyleLight16"/>
  <colors>
    <mruColors>
      <color rgb="FFF5273B"/>
      <color rgb="FFFCC8CC"/>
      <color rgb="FFF6ACB1"/>
      <color rgb="FFF2828A"/>
      <color rgb="FFF7536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8" sqref="H8:I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83" t="s">
        <v>56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7" t="s">
        <v>53</v>
      </c>
      <c r="P1" s="42">
        <v>43789</v>
      </c>
    </row>
    <row r="2" spans="1:24" ht="54.75" customHeight="1" thickBot="1">
      <c r="C2" s="77" t="s">
        <v>41</v>
      </c>
      <c r="D2" s="84" t="s">
        <v>40</v>
      </c>
      <c r="E2" s="84"/>
      <c r="F2" s="84"/>
      <c r="G2" s="84"/>
      <c r="H2" s="85" t="s">
        <v>39</v>
      </c>
      <c r="I2" s="85"/>
      <c r="J2" s="85"/>
      <c r="K2" s="86" t="s">
        <v>38</v>
      </c>
      <c r="L2" s="86"/>
      <c r="M2" s="86"/>
      <c r="N2" s="87" t="s">
        <v>57</v>
      </c>
      <c r="O2" s="67" t="s">
        <v>58</v>
      </c>
      <c r="P2" s="69" t="s">
        <v>37</v>
      </c>
    </row>
    <row r="3" spans="1:24" ht="38.25" customHeight="1" thickBot="1">
      <c r="C3" s="77"/>
      <c r="D3" s="71" t="s">
        <v>36</v>
      </c>
      <c r="E3" s="71" t="s">
        <v>35</v>
      </c>
      <c r="F3" s="71" t="s">
        <v>34</v>
      </c>
      <c r="G3" s="73" t="s">
        <v>29</v>
      </c>
      <c r="H3" s="75" t="s">
        <v>33</v>
      </c>
      <c r="I3" s="77" t="s">
        <v>32</v>
      </c>
      <c r="J3" s="79" t="s">
        <v>29</v>
      </c>
      <c r="K3" s="81" t="s">
        <v>31</v>
      </c>
      <c r="L3" s="77" t="s">
        <v>30</v>
      </c>
      <c r="M3" s="89" t="s">
        <v>29</v>
      </c>
      <c r="N3" s="87"/>
      <c r="O3" s="67"/>
      <c r="P3" s="70"/>
    </row>
    <row r="4" spans="1:24" ht="36.75" customHeight="1" thickBot="1">
      <c r="C4" s="78"/>
      <c r="D4" s="72"/>
      <c r="E4" s="72"/>
      <c r="F4" s="72"/>
      <c r="G4" s="74"/>
      <c r="H4" s="76"/>
      <c r="I4" s="78"/>
      <c r="J4" s="80"/>
      <c r="K4" s="82"/>
      <c r="L4" s="78"/>
      <c r="M4" s="90"/>
      <c r="N4" s="88"/>
      <c r="O4" s="68"/>
      <c r="P4" s="70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49" t="s">
        <v>28</v>
      </c>
      <c r="D5" s="48">
        <v>3.16</v>
      </c>
      <c r="E5" s="48">
        <v>2.98</v>
      </c>
      <c r="F5" s="48">
        <v>1.59</v>
      </c>
      <c r="G5" s="48">
        <f t="shared" ref="G5:G20" si="0">(IF(D5&lt;1.5,1,0))+(IF(E5&lt;1,1,0))+(IF(F5&lt;0.8,1,0))</f>
        <v>0</v>
      </c>
      <c r="H5" s="54">
        <v>515037587.60000002</v>
      </c>
      <c r="I5" s="54">
        <v>47281502.159999996</v>
      </c>
      <c r="J5" s="48">
        <f t="shared" ref="J5:J20" si="1">IF(I5&lt;0,1,0)+IF(H5&lt;0,1,0)</f>
        <v>0</v>
      </c>
      <c r="K5" s="52">
        <f t="shared" ref="K5:K20" si="2">SUM(I5/1)</f>
        <v>47281502.159999996</v>
      </c>
      <c r="L5" s="46">
        <f>+H5/K5</f>
        <v>10.89300390366447</v>
      </c>
      <c r="M5" s="44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7">
        <f t="shared" ref="N5:N20" si="3">SUM(G5+J5+M5)</f>
        <v>0</v>
      </c>
      <c r="O5" s="47">
        <v>1</v>
      </c>
      <c r="P5" s="62">
        <v>143339233.03</v>
      </c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49" t="s">
        <v>27</v>
      </c>
      <c r="D6" s="56">
        <v>0.87</v>
      </c>
      <c r="E6" s="56">
        <v>0.82</v>
      </c>
      <c r="F6" s="57">
        <v>0.5</v>
      </c>
      <c r="G6" s="56">
        <f t="shared" si="0"/>
        <v>3</v>
      </c>
      <c r="H6" s="59">
        <v>-25384123.170000002</v>
      </c>
      <c r="I6" s="55">
        <v>26494978.039999999</v>
      </c>
      <c r="J6" s="56">
        <f>IF(I6&lt;0,1,0)+IF(H6&lt;0,1,0)</f>
        <v>1</v>
      </c>
      <c r="K6" s="52">
        <f>SUM(I6/1)</f>
        <v>26494978.039999999</v>
      </c>
      <c r="L6" s="46">
        <f>+H6/K6</f>
        <v>-0.95807300280366647</v>
      </c>
      <c r="M6" s="44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7">
        <f>SUM(G6+J6+M6)</f>
        <v>4</v>
      </c>
      <c r="O6" s="47">
        <v>7</v>
      </c>
      <c r="P6" s="63">
        <v>-94593991.379999995</v>
      </c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49" t="s">
        <v>26</v>
      </c>
      <c r="D7" s="48">
        <v>1.52</v>
      </c>
      <c r="E7" s="48">
        <v>1.41</v>
      </c>
      <c r="F7" s="48">
        <v>1.05</v>
      </c>
      <c r="G7" s="48">
        <f t="shared" si="0"/>
        <v>0</v>
      </c>
      <c r="H7" s="54">
        <v>14266817.98</v>
      </c>
      <c r="I7" s="54">
        <v>11078667.17</v>
      </c>
      <c r="J7" s="48">
        <f t="shared" si="1"/>
        <v>0</v>
      </c>
      <c r="K7" s="52">
        <f t="shared" si="2"/>
        <v>11078667.17</v>
      </c>
      <c r="L7" s="46">
        <f t="shared" ref="L7:L20" si="5">+H7/K7</f>
        <v>1.2877738595336825</v>
      </c>
      <c r="M7" s="44">
        <f t="shared" si="4"/>
        <v>0</v>
      </c>
      <c r="N7" s="47">
        <f t="shared" si="3"/>
        <v>0</v>
      </c>
      <c r="O7" s="47">
        <v>2</v>
      </c>
      <c r="P7" s="62">
        <v>1458646.05</v>
      </c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49" t="s">
        <v>25</v>
      </c>
      <c r="D8" s="56">
        <v>1.1499999999999999</v>
      </c>
      <c r="E8" s="56">
        <v>0.94</v>
      </c>
      <c r="F8" s="57">
        <v>0.5</v>
      </c>
      <c r="G8" s="56">
        <f t="shared" si="0"/>
        <v>3</v>
      </c>
      <c r="H8" s="55">
        <v>2005726.71</v>
      </c>
      <c r="I8" s="59">
        <v>-2368133.33</v>
      </c>
      <c r="J8" s="56">
        <f t="shared" si="1"/>
        <v>1</v>
      </c>
      <c r="K8" s="60">
        <f t="shared" si="2"/>
        <v>-2368133.33</v>
      </c>
      <c r="L8" s="46">
        <f t="shared" si="5"/>
        <v>-0.84696528045572494</v>
      </c>
      <c r="M8" s="43">
        <f t="shared" si="4"/>
        <v>2</v>
      </c>
      <c r="N8" s="47">
        <f t="shared" si="3"/>
        <v>6</v>
      </c>
      <c r="O8" s="47">
        <v>2</v>
      </c>
      <c r="P8" s="63">
        <v>-6892487.4000000004</v>
      </c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49" t="s">
        <v>24</v>
      </c>
      <c r="D9" s="48">
        <v>2.35</v>
      </c>
      <c r="E9" s="48">
        <v>2.13</v>
      </c>
      <c r="F9" s="48">
        <v>1.88</v>
      </c>
      <c r="G9" s="48">
        <f t="shared" si="0"/>
        <v>0</v>
      </c>
      <c r="H9" s="54">
        <v>24133027.199999999</v>
      </c>
      <c r="I9" s="54">
        <v>10546847.539999999</v>
      </c>
      <c r="J9" s="48">
        <f t="shared" si="1"/>
        <v>0</v>
      </c>
      <c r="K9" s="52">
        <f t="shared" si="2"/>
        <v>10546847.539999999</v>
      </c>
      <c r="L9" s="46">
        <f t="shared" si="5"/>
        <v>2.2881744624138181</v>
      </c>
      <c r="M9" s="44">
        <f t="shared" si="4"/>
        <v>0</v>
      </c>
      <c r="N9" s="47">
        <f t="shared" si="3"/>
        <v>0</v>
      </c>
      <c r="O9" s="47">
        <v>1</v>
      </c>
      <c r="P9" s="62">
        <v>15753457.52</v>
      </c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50" t="s">
        <v>23</v>
      </c>
      <c r="D10" s="48">
        <v>1.51</v>
      </c>
      <c r="E10" s="48">
        <v>1.43</v>
      </c>
      <c r="F10" s="48">
        <v>1.18</v>
      </c>
      <c r="G10" s="48">
        <f t="shared" si="0"/>
        <v>0</v>
      </c>
      <c r="H10" s="54">
        <v>9807924.2300000004</v>
      </c>
      <c r="I10" s="54">
        <v>8201564.9800000004</v>
      </c>
      <c r="J10" s="48">
        <f t="shared" si="1"/>
        <v>0</v>
      </c>
      <c r="K10" s="52">
        <f t="shared" si="2"/>
        <v>8201564.9800000004</v>
      </c>
      <c r="L10" s="46">
        <f t="shared" si="5"/>
        <v>1.195860089375284</v>
      </c>
      <c r="M10" s="44">
        <f t="shared" si="4"/>
        <v>0</v>
      </c>
      <c r="N10" s="47">
        <f t="shared" si="3"/>
        <v>0</v>
      </c>
      <c r="O10" s="47">
        <v>3</v>
      </c>
      <c r="P10" s="62">
        <v>3436564.74</v>
      </c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50" t="s">
        <v>22</v>
      </c>
      <c r="D11" s="48">
        <v>1.77</v>
      </c>
      <c r="E11" s="48">
        <v>1.57</v>
      </c>
      <c r="F11" s="48">
        <v>1.08</v>
      </c>
      <c r="G11" s="48">
        <f t="shared" si="0"/>
        <v>0</v>
      </c>
      <c r="H11" s="54">
        <v>34262592.689999998</v>
      </c>
      <c r="I11" s="54">
        <v>20946071.969999999</v>
      </c>
      <c r="J11" s="48">
        <f t="shared" si="1"/>
        <v>0</v>
      </c>
      <c r="K11" s="52">
        <f t="shared" si="2"/>
        <v>20946071.969999999</v>
      </c>
      <c r="L11" s="46">
        <f t="shared" si="5"/>
        <v>1.6357526479939808</v>
      </c>
      <c r="M11" s="44">
        <f t="shared" si="4"/>
        <v>0</v>
      </c>
      <c r="N11" s="47">
        <f t="shared" si="3"/>
        <v>0</v>
      </c>
      <c r="O11" s="47">
        <v>2</v>
      </c>
      <c r="P11" s="62">
        <v>3077563.81</v>
      </c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50" t="s">
        <v>21</v>
      </c>
      <c r="D12" s="48">
        <v>1.54</v>
      </c>
      <c r="E12" s="48">
        <v>1.39</v>
      </c>
      <c r="F12" s="48">
        <v>1.1399999999999999</v>
      </c>
      <c r="G12" s="48">
        <f t="shared" si="0"/>
        <v>0</v>
      </c>
      <c r="H12" s="54">
        <v>15624096.18</v>
      </c>
      <c r="I12" s="54">
        <v>10821807.720000001</v>
      </c>
      <c r="J12" s="48">
        <f t="shared" si="1"/>
        <v>0</v>
      </c>
      <c r="K12" s="52">
        <f t="shared" si="2"/>
        <v>10821807.720000001</v>
      </c>
      <c r="L12" s="46">
        <f t="shared" si="5"/>
        <v>1.4437602833327738</v>
      </c>
      <c r="M12" s="44">
        <f t="shared" si="4"/>
        <v>0</v>
      </c>
      <c r="N12" s="47">
        <f t="shared" si="3"/>
        <v>0</v>
      </c>
      <c r="O12" s="47">
        <v>2</v>
      </c>
      <c r="P12" s="62">
        <v>3948187.66</v>
      </c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50" t="s">
        <v>20</v>
      </c>
      <c r="D13" s="48">
        <v>1.52</v>
      </c>
      <c r="E13" s="48">
        <v>1.45</v>
      </c>
      <c r="F13" s="48">
        <v>1.24</v>
      </c>
      <c r="G13" s="48">
        <f t="shared" si="0"/>
        <v>0</v>
      </c>
      <c r="H13" s="54">
        <v>15502850.289999999</v>
      </c>
      <c r="I13" s="54">
        <v>13199420.119999999</v>
      </c>
      <c r="J13" s="48">
        <f t="shared" si="1"/>
        <v>0</v>
      </c>
      <c r="K13" s="52">
        <f t="shared" si="2"/>
        <v>13199420.119999999</v>
      </c>
      <c r="L13" s="46">
        <f t="shared" si="5"/>
        <v>1.1745099518811286</v>
      </c>
      <c r="M13" s="44">
        <f t="shared" si="4"/>
        <v>0</v>
      </c>
      <c r="N13" s="47">
        <f t="shared" si="3"/>
        <v>0</v>
      </c>
      <c r="O13" s="47">
        <v>1</v>
      </c>
      <c r="P13" s="62">
        <v>7149798.8499999996</v>
      </c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50" t="s">
        <v>19</v>
      </c>
      <c r="D14" s="58">
        <v>2.2999999999999998</v>
      </c>
      <c r="E14" s="48">
        <v>2.21</v>
      </c>
      <c r="F14" s="48">
        <v>1.75</v>
      </c>
      <c r="G14" s="48">
        <f t="shared" si="0"/>
        <v>0</v>
      </c>
      <c r="H14" s="54">
        <v>25280373.620000001</v>
      </c>
      <c r="I14" s="54">
        <v>15760974.279999999</v>
      </c>
      <c r="J14" s="48">
        <f t="shared" si="1"/>
        <v>0</v>
      </c>
      <c r="K14" s="52">
        <f t="shared" si="2"/>
        <v>15760974.279999999</v>
      </c>
      <c r="L14" s="46">
        <f t="shared" si="5"/>
        <v>1.6039854625027661</v>
      </c>
      <c r="M14" s="44">
        <f t="shared" si="4"/>
        <v>0</v>
      </c>
      <c r="N14" s="47">
        <f t="shared" si="3"/>
        <v>0</v>
      </c>
      <c r="O14" s="47">
        <v>0</v>
      </c>
      <c r="P14" s="62">
        <v>14617536.060000001</v>
      </c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50" t="s">
        <v>18</v>
      </c>
      <c r="D15" s="48">
        <v>2.19</v>
      </c>
      <c r="E15" s="48">
        <v>2.02</v>
      </c>
      <c r="F15" s="58">
        <v>1.7</v>
      </c>
      <c r="G15" s="48">
        <f t="shared" si="0"/>
        <v>0</v>
      </c>
      <c r="H15" s="54">
        <v>21288642.329999998</v>
      </c>
      <c r="I15" s="54">
        <v>13175830.779999999</v>
      </c>
      <c r="J15" s="48">
        <f t="shared" si="1"/>
        <v>0</v>
      </c>
      <c r="K15" s="52">
        <f t="shared" si="2"/>
        <v>13175830.779999999</v>
      </c>
      <c r="L15" s="46">
        <f t="shared" si="5"/>
        <v>1.6157343461267495</v>
      </c>
      <c r="M15" s="44">
        <f t="shared" si="4"/>
        <v>0</v>
      </c>
      <c r="N15" s="47">
        <f t="shared" si="3"/>
        <v>0</v>
      </c>
      <c r="O15" s="47">
        <v>0</v>
      </c>
      <c r="P15" s="62">
        <v>12502880.140000001</v>
      </c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50" t="s">
        <v>17</v>
      </c>
      <c r="D16" s="48">
        <v>3.67</v>
      </c>
      <c r="E16" s="48">
        <v>2.95</v>
      </c>
      <c r="F16" s="48">
        <v>2.67</v>
      </c>
      <c r="G16" s="48">
        <f t="shared" si="0"/>
        <v>0</v>
      </c>
      <c r="H16" s="54">
        <v>75842247.980000004</v>
      </c>
      <c r="I16" s="54">
        <v>38850985.840000004</v>
      </c>
      <c r="J16" s="48">
        <f t="shared" si="1"/>
        <v>0</v>
      </c>
      <c r="K16" s="52">
        <f t="shared" si="2"/>
        <v>38850985.840000004</v>
      </c>
      <c r="L16" s="46">
        <f t="shared" si="5"/>
        <v>1.9521318787724229</v>
      </c>
      <c r="M16" s="44">
        <f t="shared" si="4"/>
        <v>0</v>
      </c>
      <c r="N16" s="47">
        <f t="shared" si="3"/>
        <v>0</v>
      </c>
      <c r="O16" s="47">
        <v>1</v>
      </c>
      <c r="P16" s="62">
        <v>47439461.210000001</v>
      </c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50" t="s">
        <v>16</v>
      </c>
      <c r="D17" s="48">
        <v>2.36</v>
      </c>
      <c r="E17" s="48">
        <v>2.11</v>
      </c>
      <c r="F17" s="48">
        <v>1.86</v>
      </c>
      <c r="G17" s="48">
        <f t="shared" si="0"/>
        <v>0</v>
      </c>
      <c r="H17" s="54">
        <v>8580347.1400000006</v>
      </c>
      <c r="I17" s="54">
        <v>6063699.75</v>
      </c>
      <c r="J17" s="48">
        <f t="shared" si="1"/>
        <v>0</v>
      </c>
      <c r="K17" s="52">
        <f t="shared" si="2"/>
        <v>6063699.75</v>
      </c>
      <c r="L17" s="46">
        <f t="shared" si="5"/>
        <v>1.4150349611225392</v>
      </c>
      <c r="M17" s="44">
        <f t="shared" si="4"/>
        <v>0</v>
      </c>
      <c r="N17" s="47">
        <f t="shared" si="3"/>
        <v>0</v>
      </c>
      <c r="O17" s="47">
        <v>1</v>
      </c>
      <c r="P17" s="62">
        <v>5400585.7599999998</v>
      </c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50" t="s">
        <v>15</v>
      </c>
      <c r="D18" s="48">
        <v>1.77</v>
      </c>
      <c r="E18" s="48">
        <v>1.65</v>
      </c>
      <c r="F18" s="48">
        <v>1.18</v>
      </c>
      <c r="G18" s="48">
        <f t="shared" si="0"/>
        <v>0</v>
      </c>
      <c r="H18" s="54">
        <v>16826359.460000001</v>
      </c>
      <c r="I18" s="54">
        <v>13379349.02</v>
      </c>
      <c r="J18" s="48">
        <f t="shared" si="1"/>
        <v>0</v>
      </c>
      <c r="K18" s="52">
        <f t="shared" si="2"/>
        <v>13379349.02</v>
      </c>
      <c r="L18" s="46">
        <f t="shared" si="5"/>
        <v>1.257636633504909</v>
      </c>
      <c r="M18" s="44">
        <f t="shared" si="4"/>
        <v>0</v>
      </c>
      <c r="N18" s="47">
        <f t="shared" si="3"/>
        <v>0</v>
      </c>
      <c r="O18" s="47">
        <v>3</v>
      </c>
      <c r="P18" s="62">
        <v>3916850.28</v>
      </c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50" t="s">
        <v>14</v>
      </c>
      <c r="D19" s="43">
        <v>1.39</v>
      </c>
      <c r="E19" s="48">
        <v>1.27</v>
      </c>
      <c r="F19" s="48">
        <v>0.93</v>
      </c>
      <c r="G19" s="43">
        <f t="shared" si="0"/>
        <v>1</v>
      </c>
      <c r="H19" s="54">
        <v>5220501.92</v>
      </c>
      <c r="I19" s="54">
        <v>9594859.0600000005</v>
      </c>
      <c r="J19" s="48">
        <f t="shared" si="1"/>
        <v>0</v>
      </c>
      <c r="K19" s="52">
        <f t="shared" si="2"/>
        <v>9594859.0600000005</v>
      </c>
      <c r="L19" s="46">
        <f t="shared" si="5"/>
        <v>0.54409365341943849</v>
      </c>
      <c r="M19" s="44">
        <f t="shared" si="4"/>
        <v>0</v>
      </c>
      <c r="N19" s="47">
        <f t="shared" si="3"/>
        <v>1</v>
      </c>
      <c r="O19" s="47">
        <v>6</v>
      </c>
      <c r="P19" s="63">
        <v>-998866.95</v>
      </c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49" t="s">
        <v>13</v>
      </c>
      <c r="D20" s="48">
        <v>2.0699999999999998</v>
      </c>
      <c r="E20" s="48">
        <v>1.95</v>
      </c>
      <c r="F20" s="48">
        <v>1.49</v>
      </c>
      <c r="G20" s="48">
        <f t="shared" si="0"/>
        <v>0</v>
      </c>
      <c r="H20" s="54">
        <v>8924510.2599999998</v>
      </c>
      <c r="I20" s="54">
        <v>3954083.69</v>
      </c>
      <c r="J20" s="48">
        <f t="shared" si="1"/>
        <v>0</v>
      </c>
      <c r="K20" s="45">
        <f t="shared" si="2"/>
        <v>3954083.69</v>
      </c>
      <c r="L20" s="46">
        <f t="shared" si="5"/>
        <v>2.2570362591389661</v>
      </c>
      <c r="M20" s="44">
        <f t="shared" si="4"/>
        <v>0</v>
      </c>
      <c r="N20" s="47">
        <f t="shared" si="3"/>
        <v>0</v>
      </c>
      <c r="O20" s="47">
        <v>0</v>
      </c>
      <c r="P20" s="62">
        <v>4105083.56</v>
      </c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39"/>
      <c r="N27" s="39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8" sqref="M1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83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84</v>
      </c>
      <c r="O2" s="98" t="s">
        <v>85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7">
        <f t="shared" ref="N5:N20" si="3">SUM(G5+J5+M5)</f>
        <v>3</v>
      </c>
      <c r="O5" s="47">
        <f>มิ.ย.63!N5</f>
        <v>3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7">
        <f>SUM(G6+J6+M6)</f>
        <v>3</v>
      </c>
      <c r="O6" s="47">
        <f>มิ.ย.63!N6</f>
        <v>3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มิ.ย.63!N7</f>
        <v>3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มิ.ย.63!N8</f>
        <v>3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มิ.ย.63!N9</f>
        <v>3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มิ.ย.63!N10</f>
        <v>3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มิ.ย.63!N11</f>
        <v>3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มิ.ย.63!N12</f>
        <v>3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มิ.ย.63!N13</f>
        <v>3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มิ.ย.63!N14</f>
        <v>3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มิ.ย.63!N15</f>
        <v>3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มิ.ย.63!N16</f>
        <v>3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มิ.ย.63!N17</f>
        <v>3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มิ.ย.63!N18</f>
        <v>3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มิ.ย.63!N19</f>
        <v>3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มิ.ย.63!N20</f>
        <v>3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8" sqref="O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86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87</v>
      </c>
      <c r="O2" s="98" t="s">
        <v>88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47">
        <f t="shared" ref="N5:N20" si="3">SUM(G5+J5+M5)</f>
        <v>3</v>
      </c>
      <c r="O5" s="47">
        <f>ก.ค.63!N5</f>
        <v>3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47">
        <f>SUM(G6+J6+M6)</f>
        <v>3</v>
      </c>
      <c r="O6" s="47">
        <f>ก.ค.63!N6</f>
        <v>3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ก.ค.63!N7</f>
        <v>3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ก.ค.63!N8</f>
        <v>3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ก.ค.63!N9</f>
        <v>3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ก.ค.63!N10</f>
        <v>3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ก.ค.63!N11</f>
        <v>3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ก.ค.63!N12</f>
        <v>3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ก.ค.63!N13</f>
        <v>3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ก.ค.63!N14</f>
        <v>3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ก.ค.63!N15</f>
        <v>3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ก.ค.63!N16</f>
        <v>3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ก.ค.63!N17</f>
        <v>3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ก.ค.63!N18</f>
        <v>3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ก.ค.63!N19</f>
        <v>3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ก.ค.63!N20</f>
        <v>3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N11" sqref="N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89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90</v>
      </c>
      <c r="O2" s="98" t="s">
        <v>91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47">
        <f t="shared" ref="N5:N20" si="3">SUM(G5+J5+M5)</f>
        <v>3</v>
      </c>
      <c r="O5" s="47">
        <f>ส.ค.63!N5</f>
        <v>3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47">
        <f>SUM(G6+J6+M6)</f>
        <v>3</v>
      </c>
      <c r="O6" s="47">
        <f>ส.ค.63!N6</f>
        <v>3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ส.ค.63!N7</f>
        <v>3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ส.ค.63!N8</f>
        <v>3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ส.ค.63!N9</f>
        <v>3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ส.ค.63!N10</f>
        <v>3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ส.ค.63!N11</f>
        <v>3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ส.ค.63!N12</f>
        <v>3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ส.ค.63!N13</f>
        <v>3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ส.ค.63!N14</f>
        <v>3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ส.ค.63!N15</f>
        <v>3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ส.ค.63!N16</f>
        <v>3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ส.ค.63!N17</f>
        <v>3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ส.ค.63!N18</f>
        <v>3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ส.ค.63!N19</f>
        <v>3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ส.ค.63!N20</f>
        <v>3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59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>
        <v>43815</v>
      </c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60</v>
      </c>
      <c r="O2" s="98" t="s">
        <v>61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>
        <v>3.45</v>
      </c>
      <c r="E5" s="48">
        <v>3.26</v>
      </c>
      <c r="F5" s="48">
        <v>1.73</v>
      </c>
      <c r="G5" s="48">
        <f t="shared" ref="G5:G20" si="0">(IF(D5&lt;1.5,1,0))+(IF(E5&lt;1,1,0))+(IF(F5&lt;0.8,1,0))</f>
        <v>0</v>
      </c>
      <c r="H5" s="54">
        <v>521102688.88999999</v>
      </c>
      <c r="I5" s="54">
        <v>54849122.340000004</v>
      </c>
      <c r="J5" s="48">
        <f t="shared" ref="J5:J20" si="1">IF(I5&lt;0,1,0)+IF(H5&lt;0,1,0)</f>
        <v>0</v>
      </c>
      <c r="K5" s="52">
        <f t="shared" ref="K5:K20" si="2">SUM(I5/2)</f>
        <v>27424561.170000002</v>
      </c>
      <c r="L5" s="46">
        <f>+H5/K5</f>
        <v>19.001313664046496</v>
      </c>
      <c r="M5" s="44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7">
        <f t="shared" ref="N5:N20" si="3">SUM(G5+J5+M5)</f>
        <v>0</v>
      </c>
      <c r="O5" s="47">
        <f>ต.ค.62!N5</f>
        <v>0</v>
      </c>
      <c r="P5" s="54">
        <v>154862578.71000001</v>
      </c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>
        <v>0.89</v>
      </c>
      <c r="E6" s="43">
        <v>0.84</v>
      </c>
      <c r="F6" s="43">
        <v>0.57999999999999996</v>
      </c>
      <c r="G6" s="56">
        <f t="shared" si="0"/>
        <v>3</v>
      </c>
      <c r="H6" s="110">
        <v>-21555535.050000001</v>
      </c>
      <c r="I6" s="54">
        <v>33063797.870000001</v>
      </c>
      <c r="J6" s="56">
        <f>IF(I6&lt;0,1,0)+IF(H6&lt;0,1,0)</f>
        <v>1</v>
      </c>
      <c r="K6" s="52">
        <f t="shared" si="2"/>
        <v>16531898.935000001</v>
      </c>
      <c r="L6" s="46">
        <f>+H6/K6</f>
        <v>-1.3038753221727217</v>
      </c>
      <c r="M6" s="44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7">
        <f>SUM(G6+J6+M6)</f>
        <v>4</v>
      </c>
      <c r="O6" s="47">
        <f>ต.ค.62!N6</f>
        <v>4</v>
      </c>
      <c r="P6" s="110">
        <v>-82567087.480000004</v>
      </c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>
        <v>1.45</v>
      </c>
      <c r="E7" s="48">
        <v>1.33</v>
      </c>
      <c r="F7" s="48">
        <v>0.99</v>
      </c>
      <c r="G7" s="43">
        <f t="shared" si="0"/>
        <v>1</v>
      </c>
      <c r="H7" s="54">
        <v>12501339.65</v>
      </c>
      <c r="I7" s="54">
        <v>9506485.6600000001</v>
      </c>
      <c r="J7" s="48">
        <f t="shared" si="1"/>
        <v>0</v>
      </c>
      <c r="K7" s="52">
        <f t="shared" si="2"/>
        <v>4753242.83</v>
      </c>
      <c r="L7" s="46">
        <f t="shared" ref="L7:L20" si="4">+H7/K7</f>
        <v>2.6300654305094695</v>
      </c>
      <c r="M7" s="44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7">
        <f t="shared" si="3"/>
        <v>1</v>
      </c>
      <c r="O7" s="47">
        <f>ต.ค.62!N7</f>
        <v>0</v>
      </c>
      <c r="P7" s="110">
        <v>-389229.86</v>
      </c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>
        <v>1.83</v>
      </c>
      <c r="E8" s="48">
        <v>1.68</v>
      </c>
      <c r="F8" s="48">
        <v>1.39</v>
      </c>
      <c r="G8" s="108">
        <f t="shared" si="0"/>
        <v>0</v>
      </c>
      <c r="H8" s="54">
        <v>13411794.92</v>
      </c>
      <c r="I8" s="54">
        <v>5141340.34</v>
      </c>
      <c r="J8" s="108">
        <f t="shared" si="1"/>
        <v>0</v>
      </c>
      <c r="K8" s="52">
        <f t="shared" si="2"/>
        <v>2570670.17</v>
      </c>
      <c r="L8" s="46">
        <f t="shared" si="4"/>
        <v>5.2172367643726147</v>
      </c>
      <c r="M8" s="44">
        <f t="shared" si="5"/>
        <v>0</v>
      </c>
      <c r="N8" s="47">
        <f t="shared" si="3"/>
        <v>0</v>
      </c>
      <c r="O8" s="47">
        <f>ต.ค.62!N8</f>
        <v>6</v>
      </c>
      <c r="P8" s="54">
        <v>6201583.6900000004</v>
      </c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>
        <v>2.52</v>
      </c>
      <c r="E9" s="58">
        <v>2.2999999999999998</v>
      </c>
      <c r="F9" s="48">
        <v>1.96</v>
      </c>
      <c r="G9" s="48">
        <f t="shared" si="0"/>
        <v>0</v>
      </c>
      <c r="H9" s="54">
        <v>23834273.960000001</v>
      </c>
      <c r="I9" s="54">
        <v>10660943.27</v>
      </c>
      <c r="J9" s="48">
        <f t="shared" si="1"/>
        <v>0</v>
      </c>
      <c r="K9" s="52">
        <f t="shared" si="2"/>
        <v>5330471.6349999998</v>
      </c>
      <c r="L9" s="46">
        <f t="shared" si="4"/>
        <v>4.4713255396583689</v>
      </c>
      <c r="M9" s="44">
        <f t="shared" si="5"/>
        <v>0</v>
      </c>
      <c r="N9" s="47">
        <f t="shared" si="3"/>
        <v>0</v>
      </c>
      <c r="O9" s="47">
        <f>ต.ค.62!N9</f>
        <v>0</v>
      </c>
      <c r="P9" s="54">
        <v>15060374.59</v>
      </c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>
        <v>1.42</v>
      </c>
      <c r="E10" s="48">
        <v>1.34</v>
      </c>
      <c r="F10" s="48">
        <v>1.1299999999999999</v>
      </c>
      <c r="G10" s="43">
        <f t="shared" si="0"/>
        <v>1</v>
      </c>
      <c r="H10" s="54">
        <v>8424006.6999999993</v>
      </c>
      <c r="I10" s="54">
        <v>6112204.9699999997</v>
      </c>
      <c r="J10" s="48">
        <f t="shared" si="1"/>
        <v>0</v>
      </c>
      <c r="K10" s="52">
        <f t="shared" si="2"/>
        <v>3056102.4849999999</v>
      </c>
      <c r="L10" s="46">
        <f t="shared" si="4"/>
        <v>2.7564542554926783</v>
      </c>
      <c r="M10" s="44">
        <f t="shared" si="5"/>
        <v>0</v>
      </c>
      <c r="N10" s="47">
        <f t="shared" si="3"/>
        <v>1</v>
      </c>
      <c r="O10" s="47">
        <f>ต.ค.62!N10</f>
        <v>0</v>
      </c>
      <c r="P10" s="54">
        <v>2482803.64</v>
      </c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>
        <v>1.66</v>
      </c>
      <c r="E11" s="48">
        <v>1.48</v>
      </c>
      <c r="F11" s="48">
        <v>0.98</v>
      </c>
      <c r="G11" s="48">
        <f t="shared" si="0"/>
        <v>0</v>
      </c>
      <c r="H11" s="54">
        <v>31283518.949999999</v>
      </c>
      <c r="I11" s="54">
        <v>17099670.350000001</v>
      </c>
      <c r="J11" s="48">
        <f t="shared" si="1"/>
        <v>0</v>
      </c>
      <c r="K11" s="52">
        <f t="shared" si="2"/>
        <v>8549835.1750000007</v>
      </c>
      <c r="L11" s="46">
        <f t="shared" si="4"/>
        <v>3.6589616419125877</v>
      </c>
      <c r="M11" s="44">
        <f t="shared" si="5"/>
        <v>0</v>
      </c>
      <c r="N11" s="47">
        <f t="shared" si="3"/>
        <v>0</v>
      </c>
      <c r="O11" s="47">
        <f>ต.ค.62!N11</f>
        <v>0</v>
      </c>
      <c r="P11" s="110">
        <v>-1193588.46</v>
      </c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>
        <v>1.49</v>
      </c>
      <c r="E12" s="48">
        <v>1.36</v>
      </c>
      <c r="F12" s="48">
        <v>1.08</v>
      </c>
      <c r="G12" s="43">
        <f t="shared" si="0"/>
        <v>1</v>
      </c>
      <c r="H12" s="54">
        <v>14103868.189999999</v>
      </c>
      <c r="I12" s="54">
        <v>9537079.5199999996</v>
      </c>
      <c r="J12" s="48">
        <f t="shared" si="1"/>
        <v>0</v>
      </c>
      <c r="K12" s="52">
        <f t="shared" si="2"/>
        <v>4768539.76</v>
      </c>
      <c r="L12" s="46">
        <f t="shared" si="4"/>
        <v>2.9576912220188767</v>
      </c>
      <c r="M12" s="44">
        <f t="shared" si="5"/>
        <v>0</v>
      </c>
      <c r="N12" s="47">
        <f t="shared" si="3"/>
        <v>1</v>
      </c>
      <c r="O12" s="47">
        <f>ต.ค.62!N12</f>
        <v>0</v>
      </c>
      <c r="P12" s="54">
        <v>2244774.0499999998</v>
      </c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>
        <v>1.55</v>
      </c>
      <c r="E13" s="48">
        <v>1.47</v>
      </c>
      <c r="F13" s="48">
        <v>1.27</v>
      </c>
      <c r="G13" s="48">
        <f t="shared" si="0"/>
        <v>0</v>
      </c>
      <c r="H13" s="54">
        <v>13924179.23</v>
      </c>
      <c r="I13" s="54">
        <v>11124183.07</v>
      </c>
      <c r="J13" s="48">
        <f t="shared" si="1"/>
        <v>0</v>
      </c>
      <c r="K13" s="52">
        <f t="shared" si="2"/>
        <v>5562091.5350000001</v>
      </c>
      <c r="L13" s="46">
        <f t="shared" si="4"/>
        <v>2.5034070623219256</v>
      </c>
      <c r="M13" s="44">
        <f t="shared" si="5"/>
        <v>0</v>
      </c>
      <c r="N13" s="47">
        <f t="shared" si="3"/>
        <v>0</v>
      </c>
      <c r="O13" s="47">
        <f>ต.ค.62!N13</f>
        <v>0</v>
      </c>
      <c r="P13" s="54">
        <v>6783296.29</v>
      </c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>
        <v>2.04</v>
      </c>
      <c r="E14" s="48">
        <v>1.97</v>
      </c>
      <c r="F14" s="48">
        <v>1.56</v>
      </c>
      <c r="G14" s="48">
        <f t="shared" si="0"/>
        <v>0</v>
      </c>
      <c r="H14" s="54">
        <v>20778231.600000001</v>
      </c>
      <c r="I14" s="54">
        <v>11299465.48</v>
      </c>
      <c r="J14" s="48">
        <f t="shared" si="1"/>
        <v>0</v>
      </c>
      <c r="K14" s="52">
        <f t="shared" si="2"/>
        <v>5649732.7400000002</v>
      </c>
      <c r="L14" s="46">
        <f t="shared" si="4"/>
        <v>3.6777370817721193</v>
      </c>
      <c r="M14" s="44">
        <f t="shared" si="5"/>
        <v>0</v>
      </c>
      <c r="N14" s="47">
        <f t="shared" si="3"/>
        <v>0</v>
      </c>
      <c r="O14" s="47">
        <f>ต.ค.62!N14</f>
        <v>0</v>
      </c>
      <c r="P14" s="54">
        <v>11258824.800000001</v>
      </c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>
        <v>2.15</v>
      </c>
      <c r="E15" s="48">
        <v>1.98</v>
      </c>
      <c r="F15" s="48">
        <v>1.58</v>
      </c>
      <c r="G15" s="48">
        <f t="shared" si="0"/>
        <v>0</v>
      </c>
      <c r="H15" s="54">
        <v>20658262.27</v>
      </c>
      <c r="I15" s="54">
        <v>12096171.039999999</v>
      </c>
      <c r="J15" s="48">
        <f t="shared" si="1"/>
        <v>0</v>
      </c>
      <c r="K15" s="52">
        <f t="shared" si="2"/>
        <v>6048085.5199999996</v>
      </c>
      <c r="L15" s="46">
        <f t="shared" si="4"/>
        <v>3.4156696696312592</v>
      </c>
      <c r="M15" s="44">
        <f t="shared" si="5"/>
        <v>0</v>
      </c>
      <c r="N15" s="47">
        <f t="shared" si="3"/>
        <v>0</v>
      </c>
      <c r="O15" s="47">
        <f>ต.ค.62!N15</f>
        <v>0</v>
      </c>
      <c r="P15" s="54">
        <v>10486347.43</v>
      </c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>
        <v>3.96</v>
      </c>
      <c r="E16" s="48">
        <v>3.13</v>
      </c>
      <c r="F16" s="48">
        <v>2.76</v>
      </c>
      <c r="G16" s="48">
        <f t="shared" si="0"/>
        <v>0</v>
      </c>
      <c r="H16" s="54">
        <v>72655135.930000007</v>
      </c>
      <c r="I16" s="109">
        <v>34316023.299999997</v>
      </c>
      <c r="J16" s="48">
        <f t="shared" si="1"/>
        <v>0</v>
      </c>
      <c r="K16" s="52">
        <f t="shared" si="2"/>
        <v>17158011.649999999</v>
      </c>
      <c r="L16" s="46">
        <f t="shared" si="4"/>
        <v>4.2344729338145664</v>
      </c>
      <c r="M16" s="44">
        <f t="shared" si="5"/>
        <v>0</v>
      </c>
      <c r="N16" s="47">
        <f t="shared" si="3"/>
        <v>0</v>
      </c>
      <c r="O16" s="47">
        <f>ต.ค.62!N16</f>
        <v>0</v>
      </c>
      <c r="P16" s="54">
        <v>43354312.090000004</v>
      </c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>
        <v>2.19</v>
      </c>
      <c r="E17" s="48">
        <v>1.94</v>
      </c>
      <c r="F17" s="48">
        <v>1.71</v>
      </c>
      <c r="G17" s="48">
        <f t="shared" si="0"/>
        <v>0</v>
      </c>
      <c r="H17" s="54">
        <v>7519094.4199999999</v>
      </c>
      <c r="I17" s="54">
        <v>4632482.37</v>
      </c>
      <c r="J17" s="48">
        <f t="shared" si="1"/>
        <v>0</v>
      </c>
      <c r="K17" s="52">
        <f t="shared" si="2"/>
        <v>2316241.1850000001</v>
      </c>
      <c r="L17" s="46">
        <f t="shared" si="4"/>
        <v>3.2462484773579394</v>
      </c>
      <c r="M17" s="44">
        <f t="shared" si="5"/>
        <v>0</v>
      </c>
      <c r="N17" s="47">
        <f t="shared" si="3"/>
        <v>0</v>
      </c>
      <c r="O17" s="47">
        <f>ต.ค.62!N17</f>
        <v>0</v>
      </c>
      <c r="P17" s="54">
        <v>4501287.04</v>
      </c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>
        <v>1.63</v>
      </c>
      <c r="E18" s="48">
        <v>1.52</v>
      </c>
      <c r="F18" s="58">
        <v>1.1000000000000001</v>
      </c>
      <c r="G18" s="48">
        <f t="shared" si="0"/>
        <v>0</v>
      </c>
      <c r="H18" s="54">
        <v>12917910.560000001</v>
      </c>
      <c r="I18" s="54">
        <v>8677024.9299999997</v>
      </c>
      <c r="J18" s="48">
        <f t="shared" si="1"/>
        <v>0</v>
      </c>
      <c r="K18" s="52">
        <f t="shared" si="2"/>
        <v>4338512.4649999999</v>
      </c>
      <c r="L18" s="46">
        <f t="shared" si="4"/>
        <v>2.9774976248685276</v>
      </c>
      <c r="M18" s="44">
        <f t="shared" si="5"/>
        <v>0</v>
      </c>
      <c r="N18" s="47">
        <f t="shared" si="3"/>
        <v>0</v>
      </c>
      <c r="O18" s="47">
        <f>ต.ค.62!N18</f>
        <v>0</v>
      </c>
      <c r="P18" s="54">
        <v>2028691.13</v>
      </c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>
        <v>1.38</v>
      </c>
      <c r="E19" s="48">
        <v>1.26</v>
      </c>
      <c r="F19" s="48">
        <v>0.83</v>
      </c>
      <c r="G19" s="43">
        <f t="shared" si="0"/>
        <v>1</v>
      </c>
      <c r="H19" s="54">
        <v>4901737.28</v>
      </c>
      <c r="I19" s="54">
        <v>9312842.6899999995</v>
      </c>
      <c r="J19" s="48">
        <f t="shared" si="1"/>
        <v>0</v>
      </c>
      <c r="K19" s="52">
        <f t="shared" si="2"/>
        <v>4656421.3449999997</v>
      </c>
      <c r="L19" s="46">
        <f t="shared" si="4"/>
        <v>1.0526833627853325</v>
      </c>
      <c r="M19" s="44">
        <f t="shared" si="5"/>
        <v>0</v>
      </c>
      <c r="N19" s="47">
        <f t="shared" si="3"/>
        <v>1</v>
      </c>
      <c r="O19" s="47">
        <f>ต.ค.62!N19</f>
        <v>1</v>
      </c>
      <c r="P19" s="110">
        <v>-2180048.4900000002</v>
      </c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>
        <v>1.96</v>
      </c>
      <c r="E20" s="48">
        <v>1.83</v>
      </c>
      <c r="F20" s="48">
        <v>1.35</v>
      </c>
      <c r="G20" s="48">
        <f t="shared" si="0"/>
        <v>0</v>
      </c>
      <c r="H20" s="54">
        <v>7499624.7400000002</v>
      </c>
      <c r="I20" s="54">
        <v>2303920.1</v>
      </c>
      <c r="J20" s="48">
        <f t="shared" si="1"/>
        <v>0</v>
      </c>
      <c r="K20" s="45">
        <f t="shared" si="2"/>
        <v>1151960.05</v>
      </c>
      <c r="L20" s="46">
        <f t="shared" si="4"/>
        <v>6.510316690235916</v>
      </c>
      <c r="M20" s="44">
        <f t="shared" si="5"/>
        <v>0</v>
      </c>
      <c r="N20" s="47">
        <f t="shared" si="3"/>
        <v>0</v>
      </c>
      <c r="O20" s="47">
        <f>ต.ค.62!N20</f>
        <v>0</v>
      </c>
      <c r="P20" s="54">
        <v>2718333.94</v>
      </c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53"/>
      <c r="N27" s="53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E22" sqref="E22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62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63</v>
      </c>
      <c r="O2" s="98" t="s">
        <v>64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7">
        <f t="shared" ref="N5:N20" si="3">SUM(G5+J5+M5)</f>
        <v>3</v>
      </c>
      <c r="O5" s="47">
        <f>พ.ย.62!N5</f>
        <v>0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7">
        <f>SUM(G6+J6+M6)</f>
        <v>3</v>
      </c>
      <c r="O6" s="47">
        <f>พ.ย.62!N6</f>
        <v>4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พ.ย.62!N7</f>
        <v>1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พ.ย.62!N8</f>
        <v>0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พ.ย.62!N9</f>
        <v>0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พ.ย.62!N10</f>
        <v>1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พ.ย.62!N11</f>
        <v>0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พ.ย.62!N12</f>
        <v>1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พ.ย.62!N13</f>
        <v>0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พ.ย.62!N14</f>
        <v>0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พ.ย.62!N15</f>
        <v>0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พ.ย.62!N16</f>
        <v>0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พ.ย.62!N17</f>
        <v>0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พ.ย.62!N18</f>
        <v>0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พ.ย.62!N19</f>
        <v>1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พ.ย.62!N20</f>
        <v>0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65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66</v>
      </c>
      <c r="O2" s="98" t="s">
        <v>67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7">
        <f t="shared" ref="N5:N20" si="3">SUM(G5+J5+M5)</f>
        <v>3</v>
      </c>
      <c r="O5" s="47">
        <f>ธ.ค.62!N5</f>
        <v>3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47">
        <f>SUM(G6+J6+M6)</f>
        <v>3</v>
      </c>
      <c r="O6" s="47">
        <f>ธ.ค.62!N6</f>
        <v>3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ธ.ค.62!N7</f>
        <v>3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ธ.ค.62!N8</f>
        <v>3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ธ.ค.62!N9</f>
        <v>3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ธ.ค.62!N10</f>
        <v>3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ธ.ค.62!N11</f>
        <v>3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ธ.ค.62!N12</f>
        <v>3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ธ.ค.62!N13</f>
        <v>3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ธ.ค.62!N14</f>
        <v>3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ธ.ค.62!N15</f>
        <v>3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ธ.ค.62!N16</f>
        <v>3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ธ.ค.62!N17</f>
        <v>3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ธ.ค.62!N18</f>
        <v>3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ธ.ค.62!N19</f>
        <v>3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ธ.ค.62!N20</f>
        <v>3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68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69</v>
      </c>
      <c r="O2" s="98" t="s">
        <v>79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7">
        <f t="shared" ref="N5:N20" si="3">SUM(G5+J5+M5)</f>
        <v>3</v>
      </c>
      <c r="O5" s="47">
        <f>ม.ค.63!N5</f>
        <v>3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7">
        <f>SUM(G6+J6+M6)</f>
        <v>3</v>
      </c>
      <c r="O6" s="47">
        <f>ม.ค.63!N6</f>
        <v>3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ม.ค.63!N7</f>
        <v>3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ม.ค.63!N8</f>
        <v>3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ม.ค.63!N9</f>
        <v>3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ม.ค.63!N10</f>
        <v>3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ม.ค.63!N11</f>
        <v>3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ม.ค.63!N12</f>
        <v>3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ม.ค.63!N13</f>
        <v>3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ม.ค.63!N14</f>
        <v>3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ม.ค.63!N15</f>
        <v>3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ม.ค.63!N16</f>
        <v>3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ม.ค.63!N17</f>
        <v>3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ม.ค.63!N18</f>
        <v>3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ม.ค.63!N19</f>
        <v>3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ม.ค.63!N20</f>
        <v>3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70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71</v>
      </c>
      <c r="O2" s="98" t="s">
        <v>78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7">
        <f t="shared" ref="N5:N20" si="3">SUM(G5+J5+M5)</f>
        <v>3</v>
      </c>
      <c r="O5" s="47">
        <f>ก.พ.63!N5</f>
        <v>3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7">
        <f>SUM(G6+J6+M6)</f>
        <v>3</v>
      </c>
      <c r="O6" s="47">
        <f>ก.พ.63!N6</f>
        <v>3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ก.พ.63!N7</f>
        <v>3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ก.พ.63!N8</f>
        <v>3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ก.พ.63!N9</f>
        <v>3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ก.พ.63!N10</f>
        <v>3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ก.พ.63!N11</f>
        <v>3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ก.พ.63!N12</f>
        <v>3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ก.พ.63!N13</f>
        <v>3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ก.พ.63!N14</f>
        <v>3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ก.พ.63!N15</f>
        <v>3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ก.พ.63!N16</f>
        <v>3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ก.พ.63!N17</f>
        <v>3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ก.พ.63!N18</f>
        <v>3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ก.พ.63!N19</f>
        <v>3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ก.พ.63!N20</f>
        <v>3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72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73</v>
      </c>
      <c r="O2" s="98" t="s">
        <v>77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7">
        <f t="shared" ref="N5:N20" si="3">SUM(G5+J5+M5)</f>
        <v>3</v>
      </c>
      <c r="O5" s="47">
        <f>มี.ค.63!N5</f>
        <v>3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IF(AND(I6&lt;0,H6&lt;0),2,IF(AND(I6&gt;0,H6&gt;0),0,IF(AND(H6&lt;0,I6&gt;0),IF(ABS((H6/(I6/7)))&lt;3,0,IF(ABS((H6/(I6/7)))&gt;6,2,1)),IF(AND(H6&gt;0,I6&lt;0),IF(ABS((H6/(I6/7)))&lt;3,2,IF(ABS((H6/(I6/7)))&gt;6,0,1))))))</f>
        <v>0</v>
      </c>
      <c r="N6" s="47">
        <f>SUM(G6+J6+M6)</f>
        <v>3</v>
      </c>
      <c r="O6" s="47">
        <f>มี.ค.63!N6</f>
        <v>3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มี.ค.63!N7</f>
        <v>3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มี.ค.63!N8</f>
        <v>3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มี.ค.63!N9</f>
        <v>3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มี.ค.63!N10</f>
        <v>3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มี.ค.63!N11</f>
        <v>3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มี.ค.63!N12</f>
        <v>3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มี.ค.63!N13</f>
        <v>3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มี.ค.63!N14</f>
        <v>3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มี.ค.63!N15</f>
        <v>3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มี.ค.63!N16</f>
        <v>3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มี.ค.63!N17</f>
        <v>3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มี.ค.63!N18</f>
        <v>3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มี.ค.63!N19</f>
        <v>3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มี.ค.63!N20</f>
        <v>3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0" sqref="M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74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75</v>
      </c>
      <c r="O2" s="98" t="s">
        <v>76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7">
        <f t="shared" ref="N5:N20" si="3">SUM(G5+J5+M5)</f>
        <v>3</v>
      </c>
      <c r="O5" s="47">
        <f>เม.ย.63!N5</f>
        <v>3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7">
        <f>SUM(G6+J6+M6)</f>
        <v>3</v>
      </c>
      <c r="O6" s="47">
        <f>เม.ย.63!N6</f>
        <v>3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เม.ย.63!N7</f>
        <v>3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เม.ย.63!N8</f>
        <v>3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เม.ย.63!N9</f>
        <v>3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เม.ย.63!N10</f>
        <v>3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เม.ย.63!N11</f>
        <v>3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เม.ย.63!N12</f>
        <v>3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เม.ย.63!N13</f>
        <v>3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เม.ย.63!N14</f>
        <v>3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เม.ย.63!N15</f>
        <v>3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เม.ย.63!N16</f>
        <v>3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เม.ย.63!N17</f>
        <v>3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เม.ย.63!N18</f>
        <v>3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เม.ย.63!N19</f>
        <v>3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เม.ย.63!N20</f>
        <v>3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91" t="s">
        <v>80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 t="s">
        <v>53</v>
      </c>
      <c r="P1" s="42"/>
    </row>
    <row r="2" spans="1:24" ht="54.75" customHeight="1" thickBot="1">
      <c r="C2" s="93" t="s">
        <v>41</v>
      </c>
      <c r="D2" s="94" t="s">
        <v>40</v>
      </c>
      <c r="E2" s="94"/>
      <c r="F2" s="94"/>
      <c r="G2" s="94"/>
      <c r="H2" s="95" t="s">
        <v>39</v>
      </c>
      <c r="I2" s="95"/>
      <c r="J2" s="95"/>
      <c r="K2" s="96" t="s">
        <v>38</v>
      </c>
      <c r="L2" s="96"/>
      <c r="M2" s="96"/>
      <c r="N2" s="97" t="s">
        <v>81</v>
      </c>
      <c r="O2" s="98" t="s">
        <v>82</v>
      </c>
      <c r="P2" s="99" t="s">
        <v>37</v>
      </c>
    </row>
    <row r="3" spans="1:24" ht="38.25" customHeight="1" thickBot="1">
      <c r="C3" s="93"/>
      <c r="D3" s="100" t="s">
        <v>36</v>
      </c>
      <c r="E3" s="100" t="s">
        <v>35</v>
      </c>
      <c r="F3" s="100" t="s">
        <v>34</v>
      </c>
      <c r="G3" s="101" t="s">
        <v>29</v>
      </c>
      <c r="H3" s="102" t="s">
        <v>33</v>
      </c>
      <c r="I3" s="93" t="s">
        <v>32</v>
      </c>
      <c r="J3" s="103" t="s">
        <v>29</v>
      </c>
      <c r="K3" s="104" t="s">
        <v>31</v>
      </c>
      <c r="L3" s="93" t="s">
        <v>30</v>
      </c>
      <c r="M3" s="105" t="s">
        <v>29</v>
      </c>
      <c r="N3" s="97"/>
      <c r="O3" s="98"/>
      <c r="P3" s="99"/>
    </row>
    <row r="4" spans="1:24" ht="36.75" customHeight="1" thickBot="1">
      <c r="C4" s="93"/>
      <c r="D4" s="100"/>
      <c r="E4" s="100"/>
      <c r="F4" s="100"/>
      <c r="G4" s="101"/>
      <c r="H4" s="102"/>
      <c r="I4" s="93"/>
      <c r="J4" s="103"/>
      <c r="K4" s="104"/>
      <c r="L4" s="93"/>
      <c r="M4" s="105"/>
      <c r="N4" s="97"/>
      <c r="O4" s="98"/>
      <c r="P4" s="99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106" t="s">
        <v>28</v>
      </c>
      <c r="D5" s="48"/>
      <c r="E5" s="48"/>
      <c r="F5" s="48"/>
      <c r="G5" s="48">
        <f t="shared" ref="G5:G20" si="0">(IF(D5&lt;1.5,1,0))+(IF(E5&lt;1,1,0))+(IF(F5&lt;0.8,1,0))</f>
        <v>3</v>
      </c>
      <c r="H5" s="54"/>
      <c r="I5" s="54"/>
      <c r="J5" s="48">
        <f t="shared" ref="J5:J20" si="1">IF(I5&lt;0,1,0)+IF(H5&lt;0,1,0)</f>
        <v>0</v>
      </c>
      <c r="K5" s="52">
        <f t="shared" ref="K5:K20" si="2">SUM(I5/2)</f>
        <v>0</v>
      </c>
      <c r="L5" s="46" t="e">
        <f>+H5/K5</f>
        <v>#DIV/0!</v>
      </c>
      <c r="M5" s="44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7">
        <f t="shared" ref="N5:N20" si="3">SUM(G5+J5+M5)</f>
        <v>3</v>
      </c>
      <c r="O5" s="47">
        <f>พ.ค.63!N5</f>
        <v>3</v>
      </c>
      <c r="P5" s="54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106" t="s">
        <v>27</v>
      </c>
      <c r="D6" s="43"/>
      <c r="E6" s="43"/>
      <c r="F6" s="43"/>
      <c r="G6" s="56">
        <f t="shared" si="0"/>
        <v>3</v>
      </c>
      <c r="H6" s="110"/>
      <c r="I6" s="54"/>
      <c r="J6" s="56">
        <f>IF(I6&lt;0,1,0)+IF(H6&lt;0,1,0)</f>
        <v>0</v>
      </c>
      <c r="K6" s="52">
        <f t="shared" si="2"/>
        <v>0</v>
      </c>
      <c r="L6" s="46" t="e">
        <f>+H6/K6</f>
        <v>#DIV/0!</v>
      </c>
      <c r="M6" s="44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7">
        <f>SUM(G6+J6+M6)</f>
        <v>3</v>
      </c>
      <c r="O6" s="47">
        <f>พ.ค.63!N6</f>
        <v>3</v>
      </c>
      <c r="P6" s="110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106" t="s">
        <v>26</v>
      </c>
      <c r="D7" s="43"/>
      <c r="E7" s="48"/>
      <c r="F7" s="48"/>
      <c r="G7" s="43">
        <f t="shared" si="0"/>
        <v>3</v>
      </c>
      <c r="H7" s="54"/>
      <c r="I7" s="54"/>
      <c r="J7" s="48">
        <f t="shared" si="1"/>
        <v>0</v>
      </c>
      <c r="K7" s="52">
        <f t="shared" si="2"/>
        <v>0</v>
      </c>
      <c r="L7" s="46" t="e">
        <f t="shared" ref="L7:L20" si="5">+H7/K7</f>
        <v>#DIV/0!</v>
      </c>
      <c r="M7" s="44" t="b">
        <f t="shared" si="4"/>
        <v>0</v>
      </c>
      <c r="N7" s="47">
        <f t="shared" si="3"/>
        <v>3</v>
      </c>
      <c r="O7" s="47">
        <f>พ.ค.63!N7</f>
        <v>3</v>
      </c>
      <c r="P7" s="110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106" t="s">
        <v>25</v>
      </c>
      <c r="D8" s="48"/>
      <c r="E8" s="48"/>
      <c r="F8" s="48"/>
      <c r="G8" s="108">
        <f t="shared" si="0"/>
        <v>3</v>
      </c>
      <c r="H8" s="54"/>
      <c r="I8" s="54"/>
      <c r="J8" s="108">
        <f t="shared" si="1"/>
        <v>0</v>
      </c>
      <c r="K8" s="52">
        <f t="shared" si="2"/>
        <v>0</v>
      </c>
      <c r="L8" s="46" t="e">
        <f t="shared" si="5"/>
        <v>#DIV/0!</v>
      </c>
      <c r="M8" s="44" t="b">
        <f t="shared" si="4"/>
        <v>0</v>
      </c>
      <c r="N8" s="47">
        <f t="shared" si="3"/>
        <v>3</v>
      </c>
      <c r="O8" s="47">
        <f>พ.ค.63!N8</f>
        <v>3</v>
      </c>
      <c r="P8" s="54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106" t="s">
        <v>24</v>
      </c>
      <c r="D9" s="48"/>
      <c r="E9" s="58"/>
      <c r="F9" s="48"/>
      <c r="G9" s="48">
        <f t="shared" si="0"/>
        <v>3</v>
      </c>
      <c r="H9" s="54"/>
      <c r="I9" s="54"/>
      <c r="J9" s="48">
        <f t="shared" si="1"/>
        <v>0</v>
      </c>
      <c r="K9" s="52">
        <f t="shared" si="2"/>
        <v>0</v>
      </c>
      <c r="L9" s="46" t="e">
        <f t="shared" si="5"/>
        <v>#DIV/0!</v>
      </c>
      <c r="M9" s="44" t="b">
        <f t="shared" si="4"/>
        <v>0</v>
      </c>
      <c r="N9" s="47">
        <f t="shared" si="3"/>
        <v>3</v>
      </c>
      <c r="O9" s="47">
        <f>พ.ค.63!N9</f>
        <v>3</v>
      </c>
      <c r="P9" s="54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107" t="s">
        <v>23</v>
      </c>
      <c r="D10" s="43"/>
      <c r="E10" s="48"/>
      <c r="F10" s="48"/>
      <c r="G10" s="43">
        <f t="shared" si="0"/>
        <v>3</v>
      </c>
      <c r="H10" s="54"/>
      <c r="I10" s="54"/>
      <c r="J10" s="48">
        <f t="shared" si="1"/>
        <v>0</v>
      </c>
      <c r="K10" s="52">
        <f t="shared" si="2"/>
        <v>0</v>
      </c>
      <c r="L10" s="46" t="e">
        <f t="shared" si="5"/>
        <v>#DIV/0!</v>
      </c>
      <c r="M10" s="44" t="b">
        <f t="shared" si="4"/>
        <v>0</v>
      </c>
      <c r="N10" s="47">
        <f t="shared" si="3"/>
        <v>3</v>
      </c>
      <c r="O10" s="47">
        <f>พ.ค.63!N10</f>
        <v>3</v>
      </c>
      <c r="P10" s="54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107" t="s">
        <v>22</v>
      </c>
      <c r="D11" s="48"/>
      <c r="E11" s="48"/>
      <c r="F11" s="48"/>
      <c r="G11" s="48">
        <f t="shared" si="0"/>
        <v>3</v>
      </c>
      <c r="H11" s="54"/>
      <c r="I11" s="54"/>
      <c r="J11" s="48">
        <f t="shared" si="1"/>
        <v>0</v>
      </c>
      <c r="K11" s="52">
        <f t="shared" si="2"/>
        <v>0</v>
      </c>
      <c r="L11" s="46" t="e">
        <f t="shared" si="5"/>
        <v>#DIV/0!</v>
      </c>
      <c r="M11" s="44" t="b">
        <f t="shared" si="4"/>
        <v>0</v>
      </c>
      <c r="N11" s="47">
        <f t="shared" si="3"/>
        <v>3</v>
      </c>
      <c r="O11" s="47">
        <f>พ.ค.63!N11</f>
        <v>3</v>
      </c>
      <c r="P11" s="110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107" t="s">
        <v>21</v>
      </c>
      <c r="D12" s="43"/>
      <c r="E12" s="48"/>
      <c r="F12" s="48"/>
      <c r="G12" s="43">
        <f t="shared" si="0"/>
        <v>3</v>
      </c>
      <c r="H12" s="54"/>
      <c r="I12" s="54"/>
      <c r="J12" s="48">
        <f t="shared" si="1"/>
        <v>0</v>
      </c>
      <c r="K12" s="52">
        <f t="shared" si="2"/>
        <v>0</v>
      </c>
      <c r="L12" s="46" t="e">
        <f t="shared" si="5"/>
        <v>#DIV/0!</v>
      </c>
      <c r="M12" s="44" t="b">
        <f t="shared" si="4"/>
        <v>0</v>
      </c>
      <c r="N12" s="47">
        <f t="shared" si="3"/>
        <v>3</v>
      </c>
      <c r="O12" s="47">
        <f>พ.ค.63!N12</f>
        <v>3</v>
      </c>
      <c r="P12" s="54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107" t="s">
        <v>20</v>
      </c>
      <c r="D13" s="48"/>
      <c r="E13" s="48"/>
      <c r="F13" s="48"/>
      <c r="G13" s="48">
        <f t="shared" si="0"/>
        <v>3</v>
      </c>
      <c r="H13" s="54"/>
      <c r="I13" s="54"/>
      <c r="J13" s="48">
        <f t="shared" si="1"/>
        <v>0</v>
      </c>
      <c r="K13" s="52">
        <f t="shared" si="2"/>
        <v>0</v>
      </c>
      <c r="L13" s="46" t="e">
        <f t="shared" si="5"/>
        <v>#DIV/0!</v>
      </c>
      <c r="M13" s="44" t="b">
        <f t="shared" si="4"/>
        <v>0</v>
      </c>
      <c r="N13" s="47">
        <f t="shared" si="3"/>
        <v>3</v>
      </c>
      <c r="O13" s="47">
        <f>พ.ค.63!N13</f>
        <v>3</v>
      </c>
      <c r="P13" s="54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107" t="s">
        <v>19</v>
      </c>
      <c r="D14" s="48"/>
      <c r="E14" s="48"/>
      <c r="F14" s="48"/>
      <c r="G14" s="48">
        <f t="shared" si="0"/>
        <v>3</v>
      </c>
      <c r="H14" s="54"/>
      <c r="I14" s="54"/>
      <c r="J14" s="48">
        <f t="shared" si="1"/>
        <v>0</v>
      </c>
      <c r="K14" s="52">
        <f t="shared" si="2"/>
        <v>0</v>
      </c>
      <c r="L14" s="46" t="e">
        <f t="shared" si="5"/>
        <v>#DIV/0!</v>
      </c>
      <c r="M14" s="44" t="b">
        <f t="shared" si="4"/>
        <v>0</v>
      </c>
      <c r="N14" s="47">
        <f t="shared" si="3"/>
        <v>3</v>
      </c>
      <c r="O14" s="47">
        <f>พ.ค.63!N14</f>
        <v>3</v>
      </c>
      <c r="P14" s="54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107" t="s">
        <v>18</v>
      </c>
      <c r="D15" s="48"/>
      <c r="E15" s="48"/>
      <c r="F15" s="48"/>
      <c r="G15" s="48">
        <f t="shared" si="0"/>
        <v>3</v>
      </c>
      <c r="H15" s="54"/>
      <c r="I15" s="54"/>
      <c r="J15" s="48">
        <f t="shared" si="1"/>
        <v>0</v>
      </c>
      <c r="K15" s="52">
        <f t="shared" si="2"/>
        <v>0</v>
      </c>
      <c r="L15" s="46" t="e">
        <f t="shared" si="5"/>
        <v>#DIV/0!</v>
      </c>
      <c r="M15" s="44" t="b">
        <f t="shared" si="4"/>
        <v>0</v>
      </c>
      <c r="N15" s="47">
        <f t="shared" si="3"/>
        <v>3</v>
      </c>
      <c r="O15" s="47">
        <f>พ.ค.63!N15</f>
        <v>3</v>
      </c>
      <c r="P15" s="54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107" t="s">
        <v>17</v>
      </c>
      <c r="D16" s="48"/>
      <c r="E16" s="48"/>
      <c r="F16" s="48"/>
      <c r="G16" s="48">
        <f t="shared" si="0"/>
        <v>3</v>
      </c>
      <c r="H16" s="54"/>
      <c r="I16" s="109"/>
      <c r="J16" s="48">
        <f t="shared" si="1"/>
        <v>0</v>
      </c>
      <c r="K16" s="52">
        <f t="shared" si="2"/>
        <v>0</v>
      </c>
      <c r="L16" s="46" t="e">
        <f t="shared" si="5"/>
        <v>#DIV/0!</v>
      </c>
      <c r="M16" s="44" t="b">
        <f t="shared" si="4"/>
        <v>0</v>
      </c>
      <c r="N16" s="47">
        <f t="shared" si="3"/>
        <v>3</v>
      </c>
      <c r="O16" s="47">
        <f>พ.ค.63!N16</f>
        <v>3</v>
      </c>
      <c r="P16" s="54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107" t="s">
        <v>16</v>
      </c>
      <c r="D17" s="48"/>
      <c r="E17" s="48"/>
      <c r="F17" s="48"/>
      <c r="G17" s="48">
        <f t="shared" si="0"/>
        <v>3</v>
      </c>
      <c r="H17" s="54"/>
      <c r="I17" s="54"/>
      <c r="J17" s="48">
        <f t="shared" si="1"/>
        <v>0</v>
      </c>
      <c r="K17" s="52">
        <f t="shared" si="2"/>
        <v>0</v>
      </c>
      <c r="L17" s="46" t="e">
        <f t="shared" si="5"/>
        <v>#DIV/0!</v>
      </c>
      <c r="M17" s="44" t="b">
        <f t="shared" si="4"/>
        <v>0</v>
      </c>
      <c r="N17" s="47">
        <f t="shared" si="3"/>
        <v>3</v>
      </c>
      <c r="O17" s="47">
        <f>พ.ค.63!N17</f>
        <v>3</v>
      </c>
      <c r="P17" s="54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107" t="s">
        <v>15</v>
      </c>
      <c r="D18" s="48"/>
      <c r="E18" s="48"/>
      <c r="F18" s="58"/>
      <c r="G18" s="48">
        <f t="shared" si="0"/>
        <v>3</v>
      </c>
      <c r="H18" s="54"/>
      <c r="I18" s="54"/>
      <c r="J18" s="48">
        <f t="shared" si="1"/>
        <v>0</v>
      </c>
      <c r="K18" s="52">
        <f t="shared" si="2"/>
        <v>0</v>
      </c>
      <c r="L18" s="46" t="e">
        <f t="shared" si="5"/>
        <v>#DIV/0!</v>
      </c>
      <c r="M18" s="44" t="b">
        <f t="shared" si="4"/>
        <v>0</v>
      </c>
      <c r="N18" s="47">
        <f t="shared" si="3"/>
        <v>3</v>
      </c>
      <c r="O18" s="47">
        <f>พ.ค.63!N18</f>
        <v>3</v>
      </c>
      <c r="P18" s="54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107" t="s">
        <v>14</v>
      </c>
      <c r="D19" s="43"/>
      <c r="E19" s="48"/>
      <c r="F19" s="48"/>
      <c r="G19" s="43">
        <f t="shared" si="0"/>
        <v>3</v>
      </c>
      <c r="H19" s="54"/>
      <c r="I19" s="54"/>
      <c r="J19" s="48">
        <f t="shared" si="1"/>
        <v>0</v>
      </c>
      <c r="K19" s="52">
        <f t="shared" si="2"/>
        <v>0</v>
      </c>
      <c r="L19" s="46" t="e">
        <f t="shared" si="5"/>
        <v>#DIV/0!</v>
      </c>
      <c r="M19" s="44" t="b">
        <f t="shared" si="4"/>
        <v>0</v>
      </c>
      <c r="N19" s="47">
        <f t="shared" si="3"/>
        <v>3</v>
      </c>
      <c r="O19" s="47">
        <f>พ.ค.63!N19</f>
        <v>3</v>
      </c>
      <c r="P19" s="110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106" t="s">
        <v>13</v>
      </c>
      <c r="D20" s="48"/>
      <c r="E20" s="48"/>
      <c r="F20" s="48"/>
      <c r="G20" s="48">
        <f t="shared" si="0"/>
        <v>3</v>
      </c>
      <c r="H20" s="54"/>
      <c r="I20" s="54"/>
      <c r="J20" s="48">
        <f t="shared" si="1"/>
        <v>0</v>
      </c>
      <c r="K20" s="45">
        <f t="shared" si="2"/>
        <v>0</v>
      </c>
      <c r="L20" s="46" t="e">
        <f t="shared" si="5"/>
        <v>#DIV/0!</v>
      </c>
      <c r="M20" s="44" t="b">
        <f t="shared" si="4"/>
        <v>0</v>
      </c>
      <c r="N20" s="47">
        <f t="shared" si="3"/>
        <v>3</v>
      </c>
      <c r="O20" s="47">
        <f>พ.ค.63!N20</f>
        <v>3</v>
      </c>
      <c r="P20" s="54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1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65" t="s">
        <v>5</v>
      </c>
      <c r="M23" s="65"/>
      <c r="N23" s="65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65"/>
      <c r="M24" s="65"/>
      <c r="N24" s="65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65" t="s">
        <v>5</v>
      </c>
      <c r="M25" s="65"/>
      <c r="N25" s="65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65"/>
      <c r="M26" s="65"/>
      <c r="N26" s="65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66" t="s">
        <v>5</v>
      </c>
      <c r="L27" s="66"/>
      <c r="M27" s="64"/>
      <c r="N27" s="64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65" t="s">
        <v>5</v>
      </c>
      <c r="M30" s="65"/>
      <c r="N30" s="65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65"/>
      <c r="M31" s="65"/>
      <c r="N31" s="65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2019-08-16T03:20:22Z</cp:lastPrinted>
  <dcterms:created xsi:type="dcterms:W3CDTF">2017-12-26T02:45:48Z</dcterms:created>
  <dcterms:modified xsi:type="dcterms:W3CDTF">2019-12-17T03:04:20Z</dcterms:modified>
</cp:coreProperties>
</file>